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naibu56\Desktop\【経営比較分析表】2021_053660_47_1718\"/>
    </mc:Choice>
  </mc:AlternateContent>
  <xr:revisionPtr revIDLastSave="0" documentId="13_ncr:1_{20839708-9AF8-4E4C-8776-9416E2C9FA63}" xr6:coauthVersionLast="43" xr6:coauthVersionMax="43" xr10:uidLastSave="{00000000-0000-0000-0000-000000000000}"/>
  <workbookProtection workbookAlgorithmName="SHA-512" workbookHashValue="Hq/Qje9yZ9xCxahGvdcQEfYquKON7ngww55SBvtW+1GZVWp3QZETITT7PLBQt8hhSb2wlOBlR0T4ahA35shpwg==" workbookSaltValue="Q6EMHsKghn3iI6gH0TNrT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<sst xmlns="http://schemas.openxmlformats.org/spreadsheetml/2006/main" count="241" uniqueCount="122">
  <si>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</si>
  <si>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</si>
  <si>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</si>
  <si>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</si>
  <si>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</si>
  <si>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</si>
  <si>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</si>
  <si>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</si>
  <si>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</si>
  <si>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</si>
  <si>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</si>
  <si>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</si>
  <si>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</si>
  <si>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</si>
  <si>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</si>
  <si>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</si>
  <si>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</si>
  <si>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</si>
  <si>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</si>
  <si>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</si>
  <si>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</si>
  <si>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</si>
  <si>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</si>
  <si>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</si>
  <si>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</si>
  <si>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</si>
  <si>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</si>
  <si>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</si>
  <si>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</si>
  <si>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</si>
  <si>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</si>
  <si>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</si>
  <si>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</si>
  <si>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</si>
  <si>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</si>
  <si>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</si>
  <si>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</si>
  <si>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</si>
  <si>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</si>
  <si>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</si>
  <si>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</si>
  <si>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</si>
  <si>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</si>
  <si>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</si>
  <si>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</si>
  <si>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</si>
  <si>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</si>
  <si>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</si>
  <si>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</si>
  <si>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</si>
  <si>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</si>
  <si>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</si>
  <si>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</si>
  <si>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</si>
  <si>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</si>
  <si>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</si>
  <si>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</si>
  <si>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</si>
  <si>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</si>
  <si>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</si>
  <si>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</si>
  <si>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</si>
  <si>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</si>
  <si>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</si>
  <si>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</si>
  <si>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</si>
  <si>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</si>
  <si>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</si>
  <si>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</si>
  <si>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</si>
  <si>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</si>
  <si>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</si>
  <si>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</si>
  <si>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</si>
  <si>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</si>
  <si>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</si>
  <si>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</si>
  <si>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</si>
  <si>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</si>
  <si>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</si>
  <si>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</si>
  <si>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</si>
  <si>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</si>
  <si>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</si>
  <si>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</si>
  <si>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</si>
  <si>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</si>
  <si>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</si>
  <si>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</si>
  <si>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</si>
  <si>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</si>
  <si>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</si>
  <si>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</si>
  <si>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</si>
  <si>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</si>
  <si>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</si>
  <si>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</si>
  <si>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</si>
  <si>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</si>
  <si>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</si>
  <si>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</si>
  <si>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</si>
  <si>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</si>
  <si>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</si>
  <si>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</si>
  <si>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</si>
  <si>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</si>
  <si>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</si>
  <si>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</si>
  <si>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</si>
  <si>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</si>
  <si>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</si>
  <si>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</si>
  <si>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</si>
  <si>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</si>
  <si>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</si>
  <si>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</si>
  <si>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</si>
  <si>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</si>
  <si>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【収益的収支比率】
　令和3年度は、前年度より微減となったが、大きな変動はなかった。近い将来、使用料の改定、費用削減等の分析を進め、経営改善を図っていく必要がある。
【企業債残高対事業規模比率】
　当町では、近年減少傾向かつ、類似団体の平均値と比較しても低い数値となっているが、今後は管渠の老朽化に伴う更新が順次発生することで高くなることが予想される。そのため引き続き、経費削減に努め、計画的に起債を発行する必要がある。
【経費回収率】
　平成29年度から100%を維持していたが、令和3年度は96.53%となった。しかしいずれも高い水準である。今後も引き続き収納対策に取り組む。
【汚水処理原価】
　平成29年度から類似団体の平均値より低くなっており、今後も引き続き維持管理費の削減、投資の効率化に取り組む。
【水洗化率】
　当町では、平成29年度から93%～95%と類似団体と比較しても高い水準を維持している。今後も水洗化工事に対する補助の周知を徹底し、水洗化率の向上を図る。</t>
    <rPh sb="1" eb="4">
      <t>シュウエキテキ</t>
    </rPh>
    <rPh sb="4" eb="6">
      <t>シュウシ</t>
    </rPh>
    <rPh sb="6" eb="8">
      <t>ヒリツ</t>
    </rPh>
    <rPh sb="11" eb="13">
      <t>レイワ</t>
    </rPh>
    <rPh sb="14" eb="16">
      <t>ネンド</t>
    </rPh>
    <rPh sb="18" eb="21">
      <t>ゼンネンド</t>
    </rPh>
    <rPh sb="23" eb="25">
      <t>ビゲン</t>
    </rPh>
    <rPh sb="31" eb="32">
      <t>オオ</t>
    </rPh>
    <rPh sb="34" eb="36">
      <t>ヘンドウ</t>
    </rPh>
    <rPh sb="42" eb="43">
      <t>チカ</t>
    </rPh>
    <rPh sb="44" eb="46">
      <t>ショウライ</t>
    </rPh>
    <rPh sb="47" eb="50">
      <t>シヨウリョウ</t>
    </rPh>
    <rPh sb="51" eb="53">
      <t>カイテイ</t>
    </rPh>
    <rPh sb="54" eb="56">
      <t>ヒヨウ</t>
    </rPh>
    <rPh sb="56" eb="58">
      <t>サクゲン</t>
    </rPh>
    <rPh sb="58" eb="59">
      <t>トウ</t>
    </rPh>
    <rPh sb="60" eb="62">
      <t>ブンセキ</t>
    </rPh>
    <rPh sb="63" eb="64">
      <t>スス</t>
    </rPh>
    <rPh sb="66" eb="68">
      <t>ケイエイ</t>
    </rPh>
    <rPh sb="68" eb="70">
      <t>カイゼン</t>
    </rPh>
    <rPh sb="71" eb="72">
      <t>ハカ</t>
    </rPh>
    <rPh sb="76" eb="78">
      <t>ヒツヨウ</t>
    </rPh>
    <rPh sb="85" eb="87">
      <t>キギョウ</t>
    </rPh>
    <rPh sb="87" eb="88">
      <t>サイ</t>
    </rPh>
    <rPh sb="88" eb="90">
      <t>ザンダカ</t>
    </rPh>
    <rPh sb="90" eb="91">
      <t>タイ</t>
    </rPh>
    <rPh sb="91" eb="93">
      <t>ジギョウ</t>
    </rPh>
    <rPh sb="93" eb="95">
      <t>キボ</t>
    </rPh>
    <rPh sb="95" eb="97">
      <t>ヒリツ</t>
    </rPh>
    <rPh sb="100" eb="102">
      <t>トウチョウ</t>
    </rPh>
    <rPh sb="105" eb="107">
      <t>キンネン</t>
    </rPh>
    <rPh sb="107" eb="109">
      <t>ゲンショウ</t>
    </rPh>
    <rPh sb="109" eb="111">
      <t>ケイコウ</t>
    </rPh>
    <rPh sb="114" eb="116">
      <t>ルイジ</t>
    </rPh>
    <rPh sb="116" eb="118">
      <t>ダンタイ</t>
    </rPh>
    <rPh sb="119" eb="122">
      <t>ヘイキンチ</t>
    </rPh>
    <rPh sb="123" eb="125">
      <t>ヒカク</t>
    </rPh>
    <rPh sb="128" eb="129">
      <t>ヒク</t>
    </rPh>
    <rPh sb="130" eb="132">
      <t>スウチ</t>
    </rPh>
    <rPh sb="140" eb="142">
      <t>コンゴ</t>
    </rPh>
    <rPh sb="143" eb="145">
      <t>カンキョ</t>
    </rPh>
    <rPh sb="146" eb="149">
      <t>ロウキュウカ</t>
    </rPh>
    <rPh sb="150" eb="151">
      <t>トモナ</t>
    </rPh>
    <rPh sb="152" eb="154">
      <t>コウシン</t>
    </rPh>
    <rPh sb="155" eb="157">
      <t>ジュンジ</t>
    </rPh>
    <rPh sb="157" eb="159">
      <t>ハッセイ</t>
    </rPh>
    <rPh sb="164" eb="165">
      <t>タカ</t>
    </rPh>
    <rPh sb="171" eb="173">
      <t>ヨソウ</t>
    </rPh>
    <rPh sb="181" eb="182">
      <t>ヒ</t>
    </rPh>
    <rPh sb="183" eb="184">
      <t>ツヅ</t>
    </rPh>
    <rPh sb="186" eb="188">
      <t>ケイヒ</t>
    </rPh>
    <rPh sb="188" eb="190">
      <t>サクゲン</t>
    </rPh>
    <rPh sb="191" eb="192">
      <t>ツト</t>
    </rPh>
    <rPh sb="194" eb="197">
      <t>ケイカクテキ</t>
    </rPh>
    <rPh sb="198" eb="200">
      <t>キサイ</t>
    </rPh>
    <rPh sb="201" eb="203">
      <t>ハッコウ</t>
    </rPh>
    <rPh sb="205" eb="207">
      <t>ヒツヨウ</t>
    </rPh>
    <rPh sb="214" eb="216">
      <t>ケイヒ</t>
    </rPh>
    <rPh sb="216" eb="218">
      <t>カイシュウ</t>
    </rPh>
    <rPh sb="218" eb="219">
      <t>リツ</t>
    </rPh>
    <rPh sb="222" eb="224">
      <t>ヘイセイ</t>
    </rPh>
    <rPh sb="226" eb="228">
      <t>ネンド</t>
    </rPh>
    <rPh sb="235" eb="237">
      <t>イジ</t>
    </rPh>
    <rPh sb="243" eb="245">
      <t>レイワ</t>
    </rPh>
    <rPh sb="246" eb="248">
      <t>ネンド</t>
    </rPh>
    <rPh sb="267" eb="268">
      <t>タカ</t>
    </rPh>
    <rPh sb="269" eb="271">
      <t>スイジュン</t>
    </rPh>
    <rPh sb="275" eb="277">
      <t>コンゴ</t>
    </rPh>
    <rPh sb="278" eb="279">
      <t>ヒ</t>
    </rPh>
    <rPh sb="280" eb="281">
      <t>ツヅ</t>
    </rPh>
    <rPh sb="282" eb="284">
      <t>シュウノウ</t>
    </rPh>
    <rPh sb="284" eb="286">
      <t>タイサク</t>
    </rPh>
    <rPh sb="287" eb="288">
      <t>ト</t>
    </rPh>
    <rPh sb="289" eb="290">
      <t>ク</t>
    </rPh>
    <rPh sb="295" eb="297">
      <t>オスイ</t>
    </rPh>
    <rPh sb="297" eb="299">
      <t>ショリ</t>
    </rPh>
    <rPh sb="299" eb="301">
      <t>ゲンカ</t>
    </rPh>
    <rPh sb="304" eb="306">
      <t>ヘイセイ</t>
    </rPh>
    <rPh sb="308" eb="310">
      <t>ネンド</t>
    </rPh>
    <rPh sb="312" eb="314">
      <t>ルイジ</t>
    </rPh>
    <rPh sb="314" eb="316">
      <t>ダンタイ</t>
    </rPh>
    <rPh sb="317" eb="320">
      <t>ヘイキンチ</t>
    </rPh>
    <rPh sb="322" eb="323">
      <t>ヒク</t>
    </rPh>
    <rPh sb="330" eb="332">
      <t>コンゴ</t>
    </rPh>
    <rPh sb="333" eb="334">
      <t>ヒ</t>
    </rPh>
    <rPh sb="335" eb="336">
      <t>ツヅ</t>
    </rPh>
    <rPh sb="337" eb="339">
      <t>イジ</t>
    </rPh>
    <rPh sb="339" eb="342">
      <t>カンリヒ</t>
    </rPh>
    <rPh sb="343" eb="345">
      <t>サクゲン</t>
    </rPh>
    <rPh sb="346" eb="348">
      <t>トウシ</t>
    </rPh>
    <rPh sb="349" eb="352">
      <t>コウリツカ</t>
    </rPh>
    <rPh sb="353" eb="354">
      <t>ト</t>
    </rPh>
    <rPh sb="355" eb="356">
      <t>ク</t>
    </rPh>
    <rPh sb="361" eb="364">
      <t>スイセンカ</t>
    </rPh>
    <rPh sb="364" eb="365">
      <t>リツ</t>
    </rPh>
    <rPh sb="368" eb="370">
      <t>トウチョウ</t>
    </rPh>
    <rPh sb="373" eb="375">
      <t>ヘイセイ</t>
    </rPh>
    <rPh sb="377" eb="379">
      <t>ネンド</t>
    </rPh>
    <rPh sb="389" eb="391">
      <t>ルイジ</t>
    </rPh>
    <rPh sb="391" eb="393">
      <t>ダンタイ</t>
    </rPh>
    <rPh sb="394" eb="396">
      <t>ヒカク</t>
    </rPh>
    <rPh sb="399" eb="400">
      <t>タカ</t>
    </rPh>
    <rPh sb="401" eb="403">
      <t>スイジュン</t>
    </rPh>
    <rPh sb="404" eb="406">
      <t>イジ</t>
    </rPh>
    <rPh sb="411" eb="413">
      <t>コンゴ</t>
    </rPh>
    <rPh sb="414" eb="417">
      <t>スイセンカ</t>
    </rPh>
    <rPh sb="417" eb="419">
      <t>コウジ</t>
    </rPh>
    <rPh sb="420" eb="421">
      <t>タイ</t>
    </rPh>
    <rPh sb="423" eb="425">
      <t>ホジョ</t>
    </rPh>
    <rPh sb="426" eb="428">
      <t>シュウチ</t>
    </rPh>
    <rPh sb="429" eb="431">
      <t>テッテイ</t>
    </rPh>
    <rPh sb="433" eb="436">
      <t>スイセンカ</t>
    </rPh>
    <rPh sb="436" eb="437">
      <t>リツ</t>
    </rPh>
    <rPh sb="438" eb="440">
      <t>コウジョウ</t>
    </rPh>
    <rPh sb="441" eb="442">
      <t>ハカ</t>
    </rPh>
    <phoneticPr fontId="4"/>
  </si>
  <si>
    <t>【管渠改善率】
　当町では、管渠の更新を実施していないため、数値は0となっている。今後は老朽化に伴い、更新が順次発生していくため数値が上昇する。更新には企業債を発行することが考えられるため、経営を急激に圧迫しないよう計画的に更新することが必要である。</t>
    <rPh sb="1" eb="3">
      <t>カンキョ</t>
    </rPh>
    <rPh sb="3" eb="5">
      <t>カイゼン</t>
    </rPh>
    <rPh sb="5" eb="6">
      <t>リツ</t>
    </rPh>
    <rPh sb="9" eb="11">
      <t>トウチョウ</t>
    </rPh>
    <rPh sb="14" eb="16">
      <t>カンキョ</t>
    </rPh>
    <rPh sb="17" eb="19">
      <t>コウシン</t>
    </rPh>
    <rPh sb="20" eb="22">
      <t>ジッシ</t>
    </rPh>
    <rPh sb="30" eb="32">
      <t>スウチ</t>
    </rPh>
    <rPh sb="41" eb="43">
      <t>コンゴ</t>
    </rPh>
    <rPh sb="44" eb="47">
      <t>ロウキュウカ</t>
    </rPh>
    <rPh sb="48" eb="49">
      <t>トモナ</t>
    </rPh>
    <rPh sb="51" eb="53">
      <t>コウシン</t>
    </rPh>
    <rPh sb="54" eb="56">
      <t>ジュンジ</t>
    </rPh>
    <rPh sb="56" eb="58">
      <t>ハッセイ</t>
    </rPh>
    <rPh sb="64" eb="66">
      <t>スウチ</t>
    </rPh>
    <rPh sb="67" eb="69">
      <t>ジョウショウ</t>
    </rPh>
    <rPh sb="72" eb="74">
      <t>コウシン</t>
    </rPh>
    <rPh sb="76" eb="78">
      <t>キギョウ</t>
    </rPh>
    <rPh sb="78" eb="79">
      <t>サイ</t>
    </rPh>
    <rPh sb="80" eb="82">
      <t>ハッコウ</t>
    </rPh>
    <rPh sb="87" eb="88">
      <t>カンガ</t>
    </rPh>
    <rPh sb="95" eb="97">
      <t>ケイエイ</t>
    </rPh>
    <rPh sb="98" eb="100">
      <t>キュウゲキ</t>
    </rPh>
    <rPh sb="101" eb="103">
      <t>アッパク</t>
    </rPh>
    <rPh sb="108" eb="111">
      <t>ケイカクテキ</t>
    </rPh>
    <rPh sb="112" eb="114">
      <t>コウシン</t>
    </rPh>
    <rPh sb="119" eb="121">
      <t>ヒツヨウ</t>
    </rPh>
    <phoneticPr fontId="4"/>
  </si>
  <si>
    <t>　人口減少の影響で、下水道使用料収入の増加は見込めない状況であり、今後は管渠の老朽化に伴い、更新工事が順次発生すると考えられる。
　経営努力により、近年は汚水処理原価を抑えられているが使用料収入だけでは処理費を賄えない状況である。今後はより一層の効率的な経営が必要であり、収益の向上のため使用料の改定なども検討していく必要がある。</t>
    <rPh sb="1" eb="3">
      <t>ジンコウ</t>
    </rPh>
    <rPh sb="3" eb="5">
      <t>ゲンショウ</t>
    </rPh>
    <rPh sb="6" eb="8">
      <t>エイキョウ</t>
    </rPh>
    <rPh sb="10" eb="13">
      <t>ゲスイドウ</t>
    </rPh>
    <rPh sb="13" eb="16">
      <t>シヨウリョウ</t>
    </rPh>
    <rPh sb="16" eb="18">
      <t>シュウニュウ</t>
    </rPh>
    <rPh sb="19" eb="21">
      <t>ゾウカ</t>
    </rPh>
    <rPh sb="22" eb="24">
      <t>ミコ</t>
    </rPh>
    <rPh sb="27" eb="29">
      <t>ジョウキョウ</t>
    </rPh>
    <rPh sb="33" eb="35">
      <t>コンゴ</t>
    </rPh>
    <rPh sb="36" eb="38">
      <t>カンキョ</t>
    </rPh>
    <rPh sb="39" eb="42">
      <t>ロウキュウカ</t>
    </rPh>
    <rPh sb="43" eb="44">
      <t>トモナ</t>
    </rPh>
    <rPh sb="46" eb="48">
      <t>コウシン</t>
    </rPh>
    <rPh sb="48" eb="50">
      <t>コウジ</t>
    </rPh>
    <rPh sb="51" eb="53">
      <t>ジュンジ</t>
    </rPh>
    <rPh sb="53" eb="55">
      <t>ハッセイ</t>
    </rPh>
    <rPh sb="58" eb="59">
      <t>カンガ</t>
    </rPh>
    <rPh sb="66" eb="68">
      <t>ケイエイ</t>
    </rPh>
    <rPh sb="68" eb="70">
      <t>ドリョク</t>
    </rPh>
    <rPh sb="74" eb="76">
      <t>キンネン</t>
    </rPh>
    <rPh sb="77" eb="79">
      <t>オスイ</t>
    </rPh>
    <rPh sb="79" eb="81">
      <t>ショリ</t>
    </rPh>
    <rPh sb="81" eb="83">
      <t>ゲンカ</t>
    </rPh>
    <rPh sb="84" eb="85">
      <t>オサ</t>
    </rPh>
    <rPh sb="92" eb="95">
      <t>シヨウリョウ</t>
    </rPh>
    <rPh sb="95" eb="97">
      <t>シュウニュウ</t>
    </rPh>
    <rPh sb="101" eb="103">
      <t>ショリ</t>
    </rPh>
    <rPh sb="103" eb="104">
      <t>ヒ</t>
    </rPh>
    <rPh sb="105" eb="106">
      <t>マカナ</t>
    </rPh>
    <rPh sb="109" eb="111">
      <t>ジョウキョウ</t>
    </rPh>
    <rPh sb="115" eb="117">
      <t>コンゴ</t>
    </rPh>
    <rPh sb="120" eb="122">
      <t>イッソウ</t>
    </rPh>
    <rPh sb="123" eb="126">
      <t>コウリツテキ</t>
    </rPh>
    <rPh sb="127" eb="129">
      <t>ケイエイ</t>
    </rPh>
    <rPh sb="130" eb="132">
      <t>ヒツヨウ</t>
    </rPh>
    <rPh sb="136" eb="138">
      <t>シュウエキ</t>
    </rPh>
    <rPh sb="139" eb="141">
      <t>コウジョウ</t>
    </rPh>
    <rPh sb="144" eb="147">
      <t>シヨウリョウ</t>
    </rPh>
    <rPh sb="148" eb="150">
      <t>カイテイ</t>
    </rPh>
    <rPh sb="153" eb="155">
      <t>ケントウ</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</si>
</sst>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3-4311-BA4A-A7EB4D64250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0.06</c:v>
                </c:pt>
                <c:pt idx="4">
                  <c:v>0.27</c:v>
                </c:pt>
              </c:numCache>
            </c:numRef>
          </c:val>
          <c:smooth val="0"/>
          <c:extLst>
            <c:ext xmlns:c16="http://schemas.microsoft.com/office/drawing/2014/chart" uri="{C3380CC4-5D6E-409C-BE32-E72D297353CC}">
              <c16:uniqueId val="{00000001-9623-4311-BA4A-A7EB4D64250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D8-4C9A-BF74-C5CF2638CB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45.87</c:v>
                </c:pt>
                <c:pt idx="4">
                  <c:v>44.24</c:v>
                </c:pt>
              </c:numCache>
            </c:numRef>
          </c:val>
          <c:smooth val="0"/>
          <c:extLst>
            <c:ext xmlns:c16="http://schemas.microsoft.com/office/drawing/2014/chart" uri="{C3380CC4-5D6E-409C-BE32-E72D297353CC}">
              <c16:uniqueId val="{00000001-0BD8-4C9A-BF74-C5CF2638CB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94.41</c:v>
                </c:pt>
                <c:pt idx="1">
                  <c:v>95.25</c:v>
                </c:pt>
                <c:pt idx="2">
                  <c:v>95.41</c:v>
                </c:pt>
                <c:pt idx="3">
                  <c:v>93.16</c:v>
                </c:pt>
                <c:pt idx="4">
                  <c:v>95.82</c:v>
                </c:pt>
              </c:numCache>
            </c:numRef>
          </c:val>
          <c:extLst>
            <c:ext xmlns:c16="http://schemas.microsoft.com/office/drawing/2014/chart" uri="{C3380CC4-5D6E-409C-BE32-E72D297353CC}">
              <c16:uniqueId val="{00000000-4B50-4167-AB51-A1F7E4B401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87.65</c:v>
                </c:pt>
                <c:pt idx="4">
                  <c:v>88.15</c:v>
                </c:pt>
              </c:numCache>
            </c:numRef>
          </c:val>
          <c:smooth val="0"/>
          <c:extLst>
            <c:ext xmlns:c16="http://schemas.microsoft.com/office/drawing/2014/chart" uri="{C3380CC4-5D6E-409C-BE32-E72D297353CC}">
              <c16:uniqueId val="{00000001-4B50-4167-AB51-A1F7E4B401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61.75</c:v>
                </c:pt>
                <c:pt idx="1">
                  <c:v>74.83</c:v>
                </c:pt>
                <c:pt idx="2">
                  <c:v>64.900000000000006</c:v>
                </c:pt>
                <c:pt idx="3">
                  <c:v>64.92</c:v>
                </c:pt>
                <c:pt idx="4">
                  <c:v>62.82</c:v>
                </c:pt>
              </c:numCache>
            </c:numRef>
          </c:val>
          <c:extLst>
            <c:ext xmlns:c16="http://schemas.microsoft.com/office/drawing/2014/chart" uri="{C3380CC4-5D6E-409C-BE32-E72D297353CC}">
              <c16:uniqueId val="{00000000-2247-4A15-8A95-A24565AC1B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7-4A15-8A95-A24565AC1B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6D-4D15-A954-1632EC61273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6D-4D15-A954-1632EC61273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AB-4EF7-B116-F55F85CE43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AB-4EF7-B116-F55F85CE43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88-449B-ADD2-3E15F84726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88-449B-ADD2-3E15F84726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BF-404D-BACB-E0661CBF210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BF-404D-BACB-E0661CBF210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873.52</c:v>
                </c:pt>
                <c:pt idx="1">
                  <c:v>823.03</c:v>
                </c:pt>
                <c:pt idx="2">
                  <c:v>741.88</c:v>
                </c:pt>
                <c:pt idx="3">
                  <c:v>659.1</c:v>
                </c:pt>
                <c:pt idx="4">
                  <c:v>606.05999999999995</c:v>
                </c:pt>
              </c:numCache>
            </c:numRef>
          </c:val>
          <c:extLst>
            <c:ext xmlns:c16="http://schemas.microsoft.com/office/drawing/2014/chart" uri="{C3380CC4-5D6E-409C-BE32-E72D297353CC}">
              <c16:uniqueId val="{00000000-80D1-4F98-8E3B-96A2B73B0E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1268.6300000000001</c:v>
                </c:pt>
                <c:pt idx="4">
                  <c:v>1283.69</c:v>
                </c:pt>
              </c:numCache>
            </c:numRef>
          </c:val>
          <c:smooth val="0"/>
          <c:extLst>
            <c:ext xmlns:c16="http://schemas.microsoft.com/office/drawing/2014/chart" uri="{C3380CC4-5D6E-409C-BE32-E72D297353CC}">
              <c16:uniqueId val="{00000001-80D1-4F98-8E3B-96A2B73B0E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100.15</c:v>
                </c:pt>
                <c:pt idx="3">
                  <c:v>100</c:v>
                </c:pt>
                <c:pt idx="4">
                  <c:v>96.53</c:v>
                </c:pt>
              </c:numCache>
            </c:numRef>
          </c:val>
          <c:extLst>
            <c:ext xmlns:c16="http://schemas.microsoft.com/office/drawing/2014/chart" uri="{C3380CC4-5D6E-409C-BE32-E72D297353CC}">
              <c16:uniqueId val="{00000000-FEA8-4531-BA06-B535C5645B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82.88</c:v>
                </c:pt>
                <c:pt idx="4">
                  <c:v>82.53</c:v>
                </c:pt>
              </c:numCache>
            </c:numRef>
          </c:val>
          <c:smooth val="0"/>
          <c:extLst>
            <c:ext xmlns:c16="http://schemas.microsoft.com/office/drawing/2014/chart" uri="{C3380CC4-5D6E-409C-BE32-E72D297353CC}">
              <c16:uniqueId val="{00000001-FEA8-4531-BA06-B535C5645B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160.29</c:v>
                </c:pt>
                <c:pt idx="1">
                  <c:v>159.44999999999999</c:v>
                </c:pt>
                <c:pt idx="2">
                  <c:v>161.36000000000001</c:v>
                </c:pt>
                <c:pt idx="3">
                  <c:v>166.05</c:v>
                </c:pt>
                <c:pt idx="4">
                  <c:v>170.57</c:v>
                </c:pt>
              </c:numCache>
            </c:numRef>
          </c:val>
          <c:extLst>
            <c:ext xmlns:c16="http://schemas.microsoft.com/office/drawing/2014/chart" uri="{C3380CC4-5D6E-409C-BE32-E72D297353CC}">
              <c16:uniqueId val="{00000000-7266-4E2D-A25F-744103DE22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187.76</c:v>
                </c:pt>
                <c:pt idx="4">
                  <c:v>190.48</c:v>
                </c:pt>
              </c:numCache>
            </c:numRef>
          </c:val>
          <c:smooth val="0"/>
          <c:extLst>
            <c:ext xmlns:c16="http://schemas.microsoft.com/office/drawing/2014/chart" uri="{C3380CC4-5D6E-409C-BE32-E72D297353CC}">
              <c16:uniqueId val="{00000001-7266-4E2D-A25F-744103DE22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秋田県　井川町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D1</v>
      </c>
      <c r="X8" s="66"/>
      <c r="Y8" s="66"/>
      <c r="Z8" s="66"/>
      <c r="AA8" s="66"/>
      <c r="AB8" s="66"/>
      <c r="AC8" s="66"/>
      <c r="AD8" s="67" t="str">
        <f>データ!$M$6</f>
        <v>非設置</v>
      </c>
      <c r="AE8" s="67"/>
      <c r="AF8" s="67"/>
      <c r="AG8" s="67"/>
      <c r="AH8" s="67"/>
      <c r="AI8" s="67"/>
      <c r="AJ8" s="67"/>
      <c r="AK8" s="3"/>
      <c r="AL8" s="55">
        <f>データ!S6</f>
        <v>4504</v>
      </c>
      <c r="AM8" s="55"/>
      <c r="AN8" s="55"/>
      <c r="AO8" s="55"/>
      <c r="AP8" s="55"/>
      <c r="AQ8" s="55"/>
      <c r="AR8" s="55"/>
      <c r="AS8" s="55"/>
      <c r="AT8" s="54">
        <f>データ!T6</f>
        <v>47.95</v>
      </c>
      <c r="AU8" s="54"/>
      <c r="AV8" s="54"/>
      <c r="AW8" s="54"/>
      <c r="AX8" s="54"/>
      <c r="AY8" s="54"/>
      <c r="AZ8" s="54"/>
      <c r="BA8" s="54"/>
      <c r="BB8" s="54">
        <f>データ!U6</f>
        <v>93.93</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96.91</v>
      </c>
      <c r="Q10" s="54"/>
      <c r="R10" s="54"/>
      <c r="S10" s="54"/>
      <c r="T10" s="54"/>
      <c r="U10" s="54"/>
      <c r="V10" s="54"/>
      <c r="W10" s="54">
        <f>データ!Q6</f>
        <v>106.41</v>
      </c>
      <c r="X10" s="54"/>
      <c r="Y10" s="54"/>
      <c r="Z10" s="54"/>
      <c r="AA10" s="54"/>
      <c r="AB10" s="54"/>
      <c r="AC10" s="54"/>
      <c r="AD10" s="55">
        <f>データ!R6</f>
        <v>3140</v>
      </c>
      <c r="AE10" s="55"/>
      <c r="AF10" s="55"/>
      <c r="AG10" s="55"/>
      <c r="AH10" s="55"/>
      <c r="AI10" s="55"/>
      <c r="AJ10" s="55"/>
      <c r="AK10" s="2"/>
      <c r="AL10" s="55">
        <f>データ!V6</f>
        <v>4331</v>
      </c>
      <c r="AM10" s="55"/>
      <c r="AN10" s="55"/>
      <c r="AO10" s="55"/>
      <c r="AP10" s="55"/>
      <c r="AQ10" s="55"/>
      <c r="AR10" s="55"/>
      <c r="AS10" s="55"/>
      <c r="AT10" s="54">
        <f>データ!W6</f>
        <v>2.4500000000000002</v>
      </c>
      <c r="AU10" s="54"/>
      <c r="AV10" s="54"/>
      <c r="AW10" s="54"/>
      <c r="AX10" s="54"/>
      <c r="AY10" s="54"/>
      <c r="AZ10" s="54"/>
      <c r="BA10" s="54"/>
      <c r="BB10" s="54">
        <f>データ!X6</f>
        <v>1767.76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45</v>
      </c>
      <c r="O86" s="12" t="str">
        <f>データ!EO6</f>
        <v>【0.15】</v>
      </c>
    </row>
  </sheetData>
  <sheetProtection algorithmName="SHA-512" hashValue="5F7D0UTy2gpnthuDHdxYR7X5IVY6Y7ewjx9cLbBwXBYaaMCYPOe/wuwG9MLmcAucIoGgwgzx/VqiYIfobBJaIg==" saltValue="lk9cEMpinwxa6NQ6DQli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53660</v>
      </c>
      <c r="D6" s="19">
        <f t="shared" si="3"/>
        <v>47</v>
      </c>
      <c r="E6" s="19">
        <f t="shared" si="3"/>
        <v>17</v>
      </c>
      <c r="F6" s="19">
        <f t="shared" si="3"/>
        <v>4</v>
      </c>
      <c r="G6" s="19">
        <f t="shared" si="3"/>
        <v>0</v>
      </c>
      <c r="H6" s="19" t="str">
        <f t="shared" si="3"/>
        <v>秋田県　井川町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96.91</v>
      </c>
      <c r="Q6" s="20">
        <f t="shared" si="3"/>
        <v>106.41</v>
      </c>
      <c r="R6" s="20">
        <f t="shared" si="3"/>
        <v>3140</v>
      </c>
      <c r="S6" s="20">
        <f t="shared" si="3"/>
        <v>4504</v>
      </c>
      <c r="T6" s="20">
        <f t="shared" si="3"/>
        <v>47.95</v>
      </c>
      <c r="U6" s="20">
        <f t="shared" si="3"/>
        <v>93.93</v>
      </c>
      <c r="V6" s="20">
        <f t="shared" si="3"/>
        <v>4331</v>
      </c>
      <c r="W6" s="20">
        <f t="shared" si="3"/>
        <v>2.4500000000000002</v>
      </c>
      <c r="X6" s="20">
        <f t="shared" si="3"/>
        <v>1767.76</v>
      </c>
      <c r="Y6" s="21">
        <f>IF(Y7="",NA(),Y7)</f>
        <v>61.75</v>
      </c>
      <c r="Z6" s="21">
        <f t="shared" ref="Z6:AH6" si="4">IF(Z7="",NA(),Z7)</f>
        <v>74.83</v>
      </c>
      <c r="AA6" s="21">
        <f t="shared" si="4"/>
        <v>64.900000000000006</v>
      </c>
      <c r="AB6" s="21">
        <f t="shared" si="4"/>
        <v>64.92</v>
      </c>
      <c r="AC6" s="21">
        <f t="shared" si="4"/>
        <v>62.82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873.52</v>
      </c>
      <c r="BG6" s="21">
        <f t="shared" ref="BG6:BO6" si="7">IF(BG7="",NA(),BG7)</f>
        <v>823.03</v>
      </c>
      <c r="BH6" s="21">
        <f t="shared" si="7"/>
        <v>741.88</v>
      </c>
      <c r="BI6" s="21">
        <f t="shared" si="7"/>
        <v>659.1</v>
      </c>
      <c r="BJ6" s="21">
        <f t="shared" si="7"/>
        <v>606.05999999999995</v>
      </c>
      <c r="BK6" s="21">
        <f t="shared" si="7"/>
        <v>1243.71</v>
      </c>
      <c r="BL6" s="21">
        <f t="shared" si="7"/>
        <v>1194.1500000000001</v>
      </c>
      <c r="BM6" s="21">
        <f t="shared" si="7"/>
        <v>1206.79</v>
      </c>
      <c r="BN6" s="21">
        <f t="shared" si="7"/>
        <v>1268.6300000000001</v>
      </c>
      <c r="BO6" s="21">
        <f t="shared" si="7"/>
        <v>1283.69</v>
      </c>
      <c r="BP6" s="20" t="str">
        <f>IF(BP7="","",IF(BP7="-","【-】","【"&amp;SUBSTITUTE(TEXT(BP7,"#,##0.00"),"-","△")&amp;"】"))</f>
        <v>【1,201.79】</v>
      </c>
      <c r="BQ6" s="21">
        <f>IF(BQ7="",NA(),BQ7)</f>
        <v>100</v>
      </c>
      <c r="BR6" s="21">
        <f t="shared" ref="BR6:BZ6" si="8">IF(BR7="",NA(),BR7)</f>
        <v>100</v>
      </c>
      <c r="BS6" s="21">
        <f t="shared" si="8"/>
        <v>100.15</v>
      </c>
      <c r="BT6" s="21">
        <f t="shared" si="8"/>
        <v>100</v>
      </c>
      <c r="BU6" s="21">
        <f t="shared" si="8"/>
        <v>96.53</v>
      </c>
      <c r="BV6" s="21">
        <f t="shared" si="8"/>
        <v>74.3</v>
      </c>
      <c r="BW6" s="21">
        <f t="shared" si="8"/>
        <v>72.260000000000005</v>
      </c>
      <c r="BX6" s="21">
        <f t="shared" si="8"/>
        <v>71.84</v>
      </c>
      <c r="BY6" s="21">
        <f t="shared" si="8"/>
        <v>82.88</v>
      </c>
      <c r="BZ6" s="21">
        <f t="shared" si="8"/>
        <v>82.53</v>
      </c>
      <c r="CA6" s="20" t="str">
        <f>IF(CA7="","",IF(CA7="-","【-】","【"&amp;SUBSTITUTE(TEXT(CA7,"#,##0.00"),"-","△")&amp;"】"))</f>
        <v>【75.31】</v>
      </c>
      <c r="CB6" s="21">
        <f>IF(CB7="",NA(),CB7)</f>
        <v>160.29</v>
      </c>
      <c r="CC6" s="21">
        <f t="shared" ref="CC6:CK6" si="9">IF(CC7="",NA(),CC7)</f>
        <v>159.44999999999999</v>
      </c>
      <c r="CD6" s="21">
        <f t="shared" si="9"/>
        <v>161.36000000000001</v>
      </c>
      <c r="CE6" s="21">
        <f t="shared" si="9"/>
        <v>166.05</v>
      </c>
      <c r="CF6" s="21">
        <f t="shared" si="9"/>
        <v>170.57</v>
      </c>
      <c r="CG6" s="21">
        <f t="shared" si="9"/>
        <v>221.81</v>
      </c>
      <c r="CH6" s="21">
        <f t="shared" si="9"/>
        <v>230.02</v>
      </c>
      <c r="CI6" s="21">
        <f t="shared" si="9"/>
        <v>228.47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45.87</v>
      </c>
      <c r="CV6" s="21">
        <f t="shared" si="10"/>
        <v>44.24</v>
      </c>
      <c r="CW6" s="20" t="str">
        <f>IF(CW7="","",IF(CW7="-","【-】","【"&amp;SUBSTITUTE(TEXT(CW7,"#,##0.00"),"-","△")&amp;"】"))</f>
        <v>【42.57】</v>
      </c>
      <c r="CX6" s="21">
        <f>IF(CX7="",NA(),CX7)</f>
        <v>94.41</v>
      </c>
      <c r="CY6" s="21">
        <f t="shared" ref="CY6:DG6" si="11">IF(CY7="",NA(),CY7)</f>
        <v>95.25</v>
      </c>
      <c r="CZ6" s="21">
        <f t="shared" si="11"/>
        <v>95.41</v>
      </c>
      <c r="DA6" s="21">
        <f t="shared" si="11"/>
        <v>93.16</v>
      </c>
      <c r="DB6" s="21">
        <f t="shared" si="11"/>
        <v>95.82</v>
      </c>
      <c r="DC6" s="21">
        <f t="shared" si="11"/>
        <v>83.06</v>
      </c>
      <c r="DD6" s="21">
        <f t="shared" si="11"/>
        <v>83.32</v>
      </c>
      <c r="DE6" s="21">
        <f t="shared" si="11"/>
        <v>83.75</v>
      </c>
      <c r="DF6" s="21">
        <f t="shared" si="11"/>
        <v>87.65</v>
      </c>
      <c r="DG6" s="21">
        <f t="shared" si="11"/>
        <v>88.15</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0.06</v>
      </c>
      <c r="EN6" s="21">
        <f t="shared" si="14"/>
        <v>0.27</v>
      </c>
      <c r="EO6" s="20" t="str">
        <f>IF(EO7="","",IF(EO7="-","【-】","【"&amp;SUBSTITUTE(TEXT(EO7,"#,##0.00"),"-","△")&amp;"】"))</f>
        <v>【0.15】</v>
      </c>
    </row>
    <row r="7" spans="1:145" s="22" customFormat="1" x14ac:dyDescent="0.15">
      <c r="A7" s="14"/>
      <c r="B7" s="23">
        <v>2021</v>
      </c>
      <c r="C7" s="23">
        <v>53660</v>
      </c>
      <c r="D7" s="23">
        <v>47</v>
      </c>
      <c r="E7" s="23">
        <v>17</v>
      </c>
      <c r="F7" s="23">
        <v>4</v>
      </c>
      <c r="G7" s="23">
        <v>0</v>
      </c>
      <c r="H7" s="23" t="s">
        <v>99</v>
      </c>
      <c r="I7" s="23" t="s">
        <v>100</v>
      </c>
      <c r="J7" s="23" t="s">
        <v>101</v>
      </c>
      <c r="K7" s="23" t="s">
        <v>102</v>
      </c>
      <c r="L7" s="23" t="s">
        <v>103</v>
      </c>
      <c r="M7" s="23" t="s">
        <v>104</v>
      </c>
      <c r="N7" s="24" t="s">
        <v>105</v>
      </c>
      <c r="O7" s="24" t="s">
        <v>106</v>
      </c>
      <c r="P7" s="24">
        <v>96.91</v>
      </c>
      <c r="Q7" s="24">
        <v>106.41</v>
      </c>
      <c r="R7" s="24">
        <v>3140</v>
      </c>
      <c r="S7" s="24">
        <v>4504</v>
      </c>
      <c r="T7" s="24">
        <v>47.95</v>
      </c>
      <c r="U7" s="24">
        <v>93.93</v>
      </c>
      <c r="V7" s="24">
        <v>4331</v>
      </c>
      <c r="W7" s="24">
        <v>2.4500000000000002</v>
      </c>
      <c r="X7" s="24">
        <v>1767.76</v>
      </c>
      <c r="Y7" s="24">
        <v>61.75</v>
      </c>
      <c r="Z7" s="24">
        <v>74.83</v>
      </c>
      <c r="AA7" s="24">
        <v>64.900000000000006</v>
      </c>
      <c r="AB7" s="24">
        <v>64.92</v>
      </c>
      <c r="AC7" s="24">
        <v>62.82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873.52</v>
      </c>
      <c r="BG7" s="24">
        <v>823.03</v>
      </c>
      <c r="BH7" s="24">
        <v>741.88</v>
      </c>
      <c r="BI7" s="24">
        <v>659.1</v>
      </c>
      <c r="BJ7" s="24">
        <v>606.05999999999995</v>
      </c>
      <c r="BK7" s="24">
        <v>1243.71</v>
      </c>
      <c r="BL7" s="24">
        <v>1194.1500000000001</v>
      </c>
      <c r="BM7" s="24">
        <v>1206.79</v>
      </c>
      <c r="BN7" s="24">
        <v>1268.6300000000001</v>
      </c>
      <c r="BO7" s="24">
        <v>1283.69</v>
      </c>
      <c r="BP7" s="24">
        <v>1201.79</v>
      </c>
      <c r="BQ7" s="24">
        <v>100</v>
      </c>
      <c r="BR7" s="24">
        <v>100</v>
      </c>
      <c r="BS7" s="24">
        <v>100.15</v>
      </c>
      <c r="BT7" s="24">
        <v>100</v>
      </c>
      <c r="BU7" s="24">
        <v>96.53</v>
      </c>
      <c r="BV7" s="24">
        <v>74.3</v>
      </c>
      <c r="BW7" s="24">
        <v>72.260000000000005</v>
      </c>
      <c r="BX7" s="24">
        <v>71.84</v>
      </c>
      <c r="BY7" s="24">
        <v>82.88</v>
      </c>
      <c r="BZ7" s="24">
        <v>82.53</v>
      </c>
      <c r="CA7" s="24">
        <v>75.31</v>
      </c>
      <c r="CB7" s="24">
        <v>160.29</v>
      </c>
      <c r="CC7" s="24">
        <v>159.44999999999999</v>
      </c>
      <c r="CD7" s="24">
        <v>161.36000000000001</v>
      </c>
      <c r="CE7" s="24">
        <v>166.05</v>
      </c>
      <c r="CF7" s="24">
        <v>170.57</v>
      </c>
      <c r="CG7" s="24">
        <v>221.81</v>
      </c>
      <c r="CH7" s="24">
        <v>230.02</v>
      </c>
      <c r="CI7" s="24">
        <v>228.47</v>
      </c>
      <c r="CJ7" s="24">
        <v>187.76</v>
      </c>
      <c r="CK7" s="24">
        <v>190.48</v>
      </c>
      <c r="CL7" s="24">
        <v>216.39</v>
      </c>
      <c r="CM7" s="24" t="s">
        <v>105</v>
      </c>
      <c r="CN7" s="24" t="s">
        <v>105</v>
      </c>
      <c r="CO7" s="24" t="s">
        <v>105</v>
      </c>
      <c r="CP7" s="24" t="s">
        <v>105</v>
      </c>
      <c r="CQ7" s="24" t="s">
        <v>105</v>
      </c>
      <c r="CR7" s="24">
        <v>43.36</v>
      </c>
      <c r="CS7" s="24">
        <v>42.56</v>
      </c>
      <c r="CT7" s="24">
        <v>42.47</v>
      </c>
      <c r="CU7" s="24">
        <v>45.87</v>
      </c>
      <c r="CV7" s="24">
        <v>44.24</v>
      </c>
      <c r="CW7" s="24">
        <v>42.57</v>
      </c>
      <c r="CX7" s="24">
        <v>94.41</v>
      </c>
      <c r="CY7" s="24">
        <v>95.25</v>
      </c>
      <c r="CZ7" s="24">
        <v>95.41</v>
      </c>
      <c r="DA7" s="24">
        <v>93.16</v>
      </c>
      <c r="DB7" s="24">
        <v>95.82</v>
      </c>
      <c r="DC7" s="24">
        <v>83.06</v>
      </c>
      <c r="DD7" s="24">
        <v>83.32</v>
      </c>
      <c r="DE7" s="24">
        <v>83.75</v>
      </c>
      <c r="DF7" s="24">
        <v>87.65</v>
      </c>
      <c r="DG7" s="24">
        <v>88.15</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0.06</v>
      </c>
      <c r="EN7" s="24">
        <v>0.27</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2023-01-12T23:56:08Z</dcterms:created>
  <dcterms:modified xsi:type="dcterms:W3CDTF">2023-01-20T02:52:13Z</dcterms:modified>
  <cp:category/>
</cp:coreProperties>
</file>