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oho061\Desktop\"/>
    </mc:Choice>
  </mc:AlternateContent>
  <xr:revisionPtr revIDLastSave="0" documentId="8_{09E5D9D5-8E55-42D1-A2B5-E323DAA55F48}" xr6:coauthVersionLast="47" xr6:coauthVersionMax="47" xr10:uidLastSave="{00000000-0000-0000-0000-000000000000}"/>
  <workbookProtection workbookAlgorithmName="SHA-512" workbookHashValue="3NQ5MtqRN1mwUHJNcexsU4kgSOJ9LHTTuYuoWtK39/GHi+JcFQIFuL91tY6tu68DdCayxFC+Oe2mkMdNwf8kiw==" workbookSaltValue="nwGOEnHoIZzKBbKZQ20JQ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<sst xmlns="http://schemas.openxmlformats.org/spreadsheetml/2006/main" count="299" uniqueCount="116">
  <si>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</si>
  <si>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</si>
  <si>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</si>
  <si>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</si>
  <si>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</si>
  <si>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</si>
  <si>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</si>
  <si>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</si>
  <si>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</si>
  <si>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</si>
  <si>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</si>
  <si>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</si>
  <si>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</si>
  <si>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</si>
  <si>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</si>
  <si>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</si>
  <si>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</si>
  <si>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</si>
  <si>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</si>
  <si>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</si>
  <si>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</si>
  <si>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</si>
  <si>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</si>
  <si>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</si>
  <si>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</si>
  <si>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</si>
  <si>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</si>
  <si>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</si>
  <si>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</si>
  <si>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</si>
  <si>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</si>
  <si>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</si>
  <si>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</si>
  <si>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</si>
  <si>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</si>
  <si>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</si>
  <si>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</si>
  <si>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</si>
  <si>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</si>
  <si>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</si>
  <si>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</si>
  <si>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</si>
  <si>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</si>
  <si>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</si>
  <si>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</si>
  <si>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</si>
  <si>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</si>
  <si>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</si>
  <si>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</si>
  <si>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</si>
  <si>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</si>
  <si>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</si>
  <si>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</si>
  <si>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</si>
  <si>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</si>
  <si>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</si>
  <si>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</si>
  <si>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</si>
  <si>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</si>
  <si>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</si>
  <si>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</si>
  <si>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</si>
  <si>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</si>
  <si>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</si>
  <si>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</si>
  <si>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</si>
  <si>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</si>
  <si>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</si>
  <si>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</si>
  <si>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</si>
  <si>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</si>
  <si>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</si>
  <si>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</si>
  <si>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</si>
  <si>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</si>
  <si>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</si>
  <si>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</si>
  <si>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</si>
  <si>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</si>
  <si>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</si>
  <si>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</si>
  <si>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</si>
  <si>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</si>
  <si>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</si>
  <si>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</si>
  <si>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</si>
  <si>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</si>
  <si>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</si>
  <si>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</si>
  <si>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</si>
  <si>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</si>
  <si>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</si>
  <si>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</si>
  <si>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</si>
  <si>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</si>
  <si>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</si>
  <si>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</si>
  <si>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</si>
  <si>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</si>
  <si>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</si>
  <si>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</si>
  <si>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</si>
  <si>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</si>
  <si>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</si>
  <si>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</si>
  <si>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</si>
  <si>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</si>
  <si>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</si>
  <si>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</si>
  <si>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</si>
  <si>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</si>
  <si>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</si>
  <si>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</si>
  <si>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経常収支比率は１００％を上回っており、一般会計補助金で収益の多くを賄っている状況である。引き続き補助金の割合を減らしていくよう経営努力が求められる。　　　　　　　　　　　　　　　　　　流動比率は平均より低いが、一般会計補助金・出資金により支払い能力は確保されている。　　　　　　　　　　　　企業債残高対事業規模比率は平均を上回っている。事業規模と比較して企業債残高が多いことが分かる。一般会計出資金により企業債の支払の多くを補っていることが原因と考えており、今後もこの傾向が続くと想定される。　　　　　　　　　　　　　　　　経費回収率・汚水処理原価とも平均より高い数値となっている。これは汚水処理費が低いからと考えられる。　　　　　　　　　　　　　　　　　　　　水洗化率は平均と比較して高い数値となっている。今後も水洗化の向上を図っていく。</t>
    <phoneticPr fontId="4"/>
  </si>
  <si>
    <t>下水道供給開始から約35年で、老朽管路の更新は耐用年数からみるとまだ先である。更新の際には、企業債を発行する見込みだが、急激に経営を逼迫させないよう計画的に更新することが必要である。</t>
    <phoneticPr fontId="4"/>
  </si>
  <si>
    <t>人口減少の影響で下水道使用料収入は年々減少傾向であり、増加は見込めない。今後、老朽化に伴い、更新工事が順次発生すると考えられる。経営努力により、汚水処理原価は平均より抑えられているが、やはり企業債等の負担が大きく、一般会計より補助金・出資金を受け入れざるを得ない状況である。経営戦略について見直しているところであり、７年度以降中長期的な計画を示すことが重要で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</si>
</sst>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3BE-47DD-AE4B-EFB1CCB159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0.22</c:v>
                </c:pt>
                <c:pt idx="4">
                  <c:v>0.17</c:v>
                </c:pt>
              </c:numCache>
            </c:numRef>
          </c:val>
          <c:smooth val="0"/>
          <c:extLst>
            <c:ext xmlns:c16="http://schemas.microsoft.com/office/drawing/2014/chart" uri="{C3380CC4-5D6E-409C-BE32-E72D297353CC}">
              <c16:uniqueId val="{00000001-13BE-47DD-AE4B-EFB1CCB159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57-441A-9352-AE81E623D8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45.3</c:v>
                </c:pt>
                <c:pt idx="4">
                  <c:v>45.6</c:v>
                </c:pt>
              </c:numCache>
            </c:numRef>
          </c:val>
          <c:smooth val="0"/>
          <c:extLst>
            <c:ext xmlns:c16="http://schemas.microsoft.com/office/drawing/2014/chart" uri="{C3380CC4-5D6E-409C-BE32-E72D297353CC}">
              <c16:uniqueId val="{00000001-7257-441A-9352-AE81E623D8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95.95</c:v>
                </c:pt>
                <c:pt idx="4">
                  <c:v>96.21</c:v>
                </c:pt>
              </c:numCache>
            </c:numRef>
          </c:val>
          <c:extLst>
            <c:ext xmlns:c16="http://schemas.microsoft.com/office/drawing/2014/chart" uri="{C3380CC4-5D6E-409C-BE32-E72D297353CC}">
              <c16:uniqueId val="{00000000-9BC4-433E-996C-BB18A7C373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88.37</c:v>
                </c:pt>
                <c:pt idx="4">
                  <c:v>88.66</c:v>
                </c:pt>
              </c:numCache>
            </c:numRef>
          </c:val>
          <c:smooth val="0"/>
          <c:extLst>
            <c:ext xmlns:c16="http://schemas.microsoft.com/office/drawing/2014/chart" uri="{C3380CC4-5D6E-409C-BE32-E72D297353CC}">
              <c16:uniqueId val="{00000001-9BC4-433E-996C-BB18A7C373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104.59</c:v>
                </c:pt>
                <c:pt idx="4">
                  <c:v>101.15</c:v>
                </c:pt>
              </c:numCache>
            </c:numRef>
          </c:val>
          <c:extLst>
            <c:ext xmlns:c16="http://schemas.microsoft.com/office/drawing/2014/chart" uri="{C3380CC4-5D6E-409C-BE32-E72D297353CC}">
              <c16:uniqueId val="{00000000-8AAB-4D2F-991B-6D19E9E52BD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101.98</c:v>
                </c:pt>
                <c:pt idx="4">
                  <c:v>102.68</c:v>
                </c:pt>
              </c:numCache>
            </c:numRef>
          </c:val>
          <c:smooth val="0"/>
          <c:extLst>
            <c:ext xmlns:c16="http://schemas.microsoft.com/office/drawing/2014/chart" uri="{C3380CC4-5D6E-409C-BE32-E72D297353CC}">
              <c16:uniqueId val="{00000001-8AAB-4D2F-991B-6D19E9E52BD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3.6</c:v>
                </c:pt>
                <c:pt idx="4">
                  <c:v>7.21</c:v>
                </c:pt>
              </c:numCache>
            </c:numRef>
          </c:val>
          <c:extLst>
            <c:ext xmlns:c16="http://schemas.microsoft.com/office/drawing/2014/chart" uri="{C3380CC4-5D6E-409C-BE32-E72D297353CC}">
              <c16:uniqueId val="{00000000-D27B-47B3-8E5E-2956D808AF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32.57</c:v>
                </c:pt>
                <c:pt idx="4">
                  <c:v>33.159999999999997</c:v>
                </c:pt>
              </c:numCache>
            </c:numRef>
          </c:val>
          <c:smooth val="0"/>
          <c:extLst>
            <c:ext xmlns:c16="http://schemas.microsoft.com/office/drawing/2014/chart" uri="{C3380CC4-5D6E-409C-BE32-E72D297353CC}">
              <c16:uniqueId val="{00000001-D27B-47B3-8E5E-2956D808AF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90-4EB2-846B-95EB84CE39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0.04</c:v>
                </c:pt>
                <c:pt idx="4">
                  <c:v>0.12</c:v>
                </c:pt>
              </c:numCache>
            </c:numRef>
          </c:val>
          <c:smooth val="0"/>
          <c:extLst>
            <c:ext xmlns:c16="http://schemas.microsoft.com/office/drawing/2014/chart" uri="{C3380CC4-5D6E-409C-BE32-E72D297353CC}">
              <c16:uniqueId val="{00000001-5F90-4EB2-846B-95EB84CE39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3F7-4578-A5A3-DB8EF8388E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52.27</c:v>
                </c:pt>
                <c:pt idx="4">
                  <c:v>58.68</c:v>
                </c:pt>
              </c:numCache>
            </c:numRef>
          </c:val>
          <c:smooth val="0"/>
          <c:extLst>
            <c:ext xmlns:c16="http://schemas.microsoft.com/office/drawing/2014/chart" uri="{C3380CC4-5D6E-409C-BE32-E72D297353CC}">
              <c16:uniqueId val="{00000001-83F7-4578-A5A3-DB8EF8388E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10.84</c:v>
                </c:pt>
                <c:pt idx="4">
                  <c:v>19.43</c:v>
                </c:pt>
              </c:numCache>
            </c:numRef>
          </c:val>
          <c:extLst>
            <c:ext xmlns:c16="http://schemas.microsoft.com/office/drawing/2014/chart" uri="{C3380CC4-5D6E-409C-BE32-E72D297353CC}">
              <c16:uniqueId val="{00000000-6FB7-4842-A81F-90A2FCD1AC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41.51</c:v>
                </c:pt>
                <c:pt idx="4">
                  <c:v>45.01</c:v>
                </c:pt>
              </c:numCache>
            </c:numRef>
          </c:val>
          <c:smooth val="0"/>
          <c:extLst>
            <c:ext xmlns:c16="http://schemas.microsoft.com/office/drawing/2014/chart" uri="{C3380CC4-5D6E-409C-BE32-E72D297353CC}">
              <c16:uniqueId val="{00000001-6FB7-4842-A81F-90A2FCD1AC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1536.13</c:v>
                </c:pt>
                <c:pt idx="4">
                  <c:v>1432.65</c:v>
                </c:pt>
              </c:numCache>
            </c:numRef>
          </c:val>
          <c:extLst>
            <c:ext xmlns:c16="http://schemas.microsoft.com/office/drawing/2014/chart" uri="{C3380CC4-5D6E-409C-BE32-E72D297353CC}">
              <c16:uniqueId val="{00000000-1BAB-4100-917C-A896E13F52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1160.22</c:v>
                </c:pt>
                <c:pt idx="4">
                  <c:v>1141.98</c:v>
                </c:pt>
              </c:numCache>
            </c:numRef>
          </c:val>
          <c:smooth val="0"/>
          <c:extLst>
            <c:ext xmlns:c16="http://schemas.microsoft.com/office/drawing/2014/chart" uri="{C3380CC4-5D6E-409C-BE32-E72D297353CC}">
              <c16:uniqueId val="{00000001-1BAB-4100-917C-A896E13F52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168.52</c:v>
                </c:pt>
                <c:pt idx="4">
                  <c:v>129.94</c:v>
                </c:pt>
              </c:numCache>
            </c:numRef>
          </c:val>
          <c:extLst>
            <c:ext xmlns:c16="http://schemas.microsoft.com/office/drawing/2014/chart" uri="{C3380CC4-5D6E-409C-BE32-E72D297353CC}">
              <c16:uniqueId val="{00000000-3BD9-44FB-A0F8-BB654F420A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81.81</c:v>
                </c:pt>
                <c:pt idx="4">
                  <c:v>82.27</c:v>
                </c:pt>
              </c:numCache>
            </c:numRef>
          </c:val>
          <c:smooth val="0"/>
          <c:extLst>
            <c:ext xmlns:c16="http://schemas.microsoft.com/office/drawing/2014/chart" uri="{C3380CC4-5D6E-409C-BE32-E72D297353CC}">
              <c16:uniqueId val="{00000001-3BD9-44FB-A0F8-BB654F420A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87.66</c:v>
                </c:pt>
                <c:pt idx="4">
                  <c:v>115.43</c:v>
                </c:pt>
              </c:numCache>
            </c:numRef>
          </c:val>
          <c:extLst>
            <c:ext xmlns:c16="http://schemas.microsoft.com/office/drawing/2014/chart" uri="{C3380CC4-5D6E-409C-BE32-E72D297353CC}">
              <c16:uniqueId val="{00000000-41C9-499A-ABF5-4186250C21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193.59</c:v>
                </c:pt>
                <c:pt idx="4">
                  <c:v>194.42</c:v>
                </c:pt>
              </c:numCache>
            </c:numRef>
          </c:val>
          <c:smooth val="0"/>
          <c:extLst>
            <c:ext xmlns:c16="http://schemas.microsoft.com/office/drawing/2014/chart" uri="{C3380CC4-5D6E-409C-BE32-E72D297353CC}">
              <c16:uniqueId val="{00000001-41C9-499A-ABF5-4186250C21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井川町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4310</v>
      </c>
      <c r="AM8" s="36"/>
      <c r="AN8" s="36"/>
      <c r="AO8" s="36"/>
      <c r="AP8" s="36"/>
      <c r="AQ8" s="36"/>
      <c r="AR8" s="36"/>
      <c r="AS8" s="36"/>
      <c r="AT8" s="37">
        <f>データ!T6</f>
        <v>47.95</v>
      </c>
      <c r="AU8" s="37"/>
      <c r="AV8" s="37"/>
      <c r="AW8" s="37"/>
      <c r="AX8" s="37"/>
      <c r="AY8" s="37"/>
      <c r="AZ8" s="37"/>
      <c r="BA8" s="37"/>
      <c r="BB8" s="37">
        <f>データ!U6</f>
        <v>89.89</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71.55</v>
      </c>
      <c r="J10" s="37"/>
      <c r="K10" s="37"/>
      <c r="L10" s="37"/>
      <c r="M10" s="37"/>
      <c r="N10" s="37"/>
      <c r="O10" s="37"/>
      <c r="P10" s="37">
        <f>データ!P6</f>
        <v>96.85</v>
      </c>
      <c r="Q10" s="37"/>
      <c r="R10" s="37"/>
      <c r="S10" s="37"/>
      <c r="T10" s="37"/>
      <c r="U10" s="37"/>
      <c r="V10" s="37"/>
      <c r="W10" s="37">
        <f>データ!Q6</f>
        <v>106.7</v>
      </c>
      <c r="X10" s="37"/>
      <c r="Y10" s="37"/>
      <c r="Z10" s="37"/>
      <c r="AA10" s="37"/>
      <c r="AB10" s="37"/>
      <c r="AC10" s="37"/>
      <c r="AD10" s="36">
        <f>データ!R6</f>
        <v>3140</v>
      </c>
      <c r="AE10" s="36"/>
      <c r="AF10" s="36"/>
      <c r="AG10" s="36"/>
      <c r="AH10" s="36"/>
      <c r="AI10" s="36"/>
      <c r="AJ10" s="36"/>
      <c r="AK10" s="2"/>
      <c r="AL10" s="36">
        <f>データ!V6</f>
        <v>4115</v>
      </c>
      <c r="AM10" s="36"/>
      <c r="AN10" s="36"/>
      <c r="AO10" s="36"/>
      <c r="AP10" s="36"/>
      <c r="AQ10" s="36"/>
      <c r="AR10" s="36"/>
      <c r="AS10" s="36"/>
      <c r="AT10" s="37">
        <f>データ!W6</f>
        <v>2.4500000000000002</v>
      </c>
      <c r="AU10" s="37"/>
      <c r="AV10" s="37"/>
      <c r="AW10" s="37"/>
      <c r="AX10" s="37"/>
      <c r="AY10" s="37"/>
      <c r="AZ10" s="37"/>
      <c r="BA10" s="37"/>
      <c r="BB10" s="37">
        <f>データ!X6</f>
        <v>1679.59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Y6H81i2uh8LuuGv10z8px4A5Y2cuAObFbELIERR7TxTSwab7062gKTp3MJOjXgqZDL2uW7vYjBoZmsjAh3ncQ==" saltValue="rF9kCVFS2BErMHKLXsej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53660</v>
      </c>
      <c r="D6" s="19">
        <f t="shared" si="3"/>
        <v>46</v>
      </c>
      <c r="E6" s="19">
        <f t="shared" si="3"/>
        <v>17</v>
      </c>
      <c r="F6" s="19">
        <f t="shared" si="3"/>
        <v>4</v>
      </c>
      <c r="G6" s="19">
        <f t="shared" si="3"/>
        <v>0</v>
      </c>
      <c r="H6" s="19" t="str">
        <f t="shared" si="3"/>
        <v>秋田県　井川町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71.55</v>
      </c>
      <c r="P6" s="20">
        <f t="shared" si="3"/>
        <v>96.85</v>
      </c>
      <c r="Q6" s="20">
        <f t="shared" si="3"/>
        <v>106.7</v>
      </c>
      <c r="R6" s="20">
        <f t="shared" si="3"/>
        <v>3140</v>
      </c>
      <c r="S6" s="20">
        <f t="shared" si="3"/>
        <v>4310</v>
      </c>
      <c r="T6" s="20">
        <f t="shared" si="3"/>
        <v>47.95</v>
      </c>
      <c r="U6" s="20">
        <f t="shared" si="3"/>
        <v>89.89</v>
      </c>
      <c r="V6" s="20">
        <f t="shared" si="3"/>
        <v>4115</v>
      </c>
      <c r="W6" s="20">
        <f t="shared" si="3"/>
        <v>2.4500000000000002</v>
      </c>
      <c r="X6" s="20">
        <f t="shared" si="3"/>
        <v>1679.59</v>
      </c>
      <c r="Y6" s="21" t="str">
        <f>IF(Y7="",NA(),Y7)</f>
        <v>-</v>
      </c>
      <c r="Z6" s="21" t="str">
        <f t="shared" ref="Z6:AH6" si="4">IF(Z7="",NA(),Z7)</f>
        <v>-</v>
      </c>
      <c r="AA6" s="21" t="str">
        <f t="shared" si="4"/>
        <v>-</v>
      </c>
      <c r="AB6" s="21">
        <f t="shared" si="4"/>
        <v>104.59</v>
      </c>
      <c r="AC6" s="21">
        <f t="shared" si="4"/>
        <v>101.15</v>
      </c>
      <c r="AD6" s="21" t="str">
        <f t="shared" si="4"/>
        <v>-</v>
      </c>
      <c r="AE6" s="21" t="str">
        <f t="shared" si="4"/>
        <v>-</v>
      </c>
      <c r="AF6" s="21" t="str">
        <f t="shared" si="4"/>
        <v>-</v>
      </c>
      <c r="AG6" s="21">
        <f t="shared" si="4"/>
        <v>101.98</v>
      </c>
      <c r="AH6" s="21">
        <f t="shared" si="4"/>
        <v>102.68</v>
      </c>
      <c r="AI6" s="20" t="str">
        <f>IF(AI7="","",IF(AI7="-","【-】","【"&amp;SUBSTITUTE(TEXT(AI7,"#,##0.00"),"-","△")&amp;"】"))</f>
        <v>【105.09】</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52.27</v>
      </c>
      <c r="AS6" s="21">
        <f t="shared" si="5"/>
        <v>58.68</v>
      </c>
      <c r="AT6" s="20" t="str">
        <f>IF(AT7="","",IF(AT7="-","【-】","【"&amp;SUBSTITUTE(TEXT(AT7,"#,##0.00"),"-","△")&amp;"】"))</f>
        <v>【65.73】</v>
      </c>
      <c r="AU6" s="21" t="str">
        <f>IF(AU7="",NA(),AU7)</f>
        <v>-</v>
      </c>
      <c r="AV6" s="21" t="str">
        <f t="shared" ref="AV6:BD6" si="6">IF(AV7="",NA(),AV7)</f>
        <v>-</v>
      </c>
      <c r="AW6" s="21" t="str">
        <f t="shared" si="6"/>
        <v>-</v>
      </c>
      <c r="AX6" s="21">
        <f t="shared" si="6"/>
        <v>10.84</v>
      </c>
      <c r="AY6" s="21">
        <f t="shared" si="6"/>
        <v>19.43</v>
      </c>
      <c r="AZ6" s="21" t="str">
        <f t="shared" si="6"/>
        <v>-</v>
      </c>
      <c r="BA6" s="21" t="str">
        <f t="shared" si="6"/>
        <v>-</v>
      </c>
      <c r="BB6" s="21" t="str">
        <f t="shared" si="6"/>
        <v>-</v>
      </c>
      <c r="BC6" s="21">
        <f t="shared" si="6"/>
        <v>41.51</v>
      </c>
      <c r="BD6" s="21">
        <f t="shared" si="6"/>
        <v>45.01</v>
      </c>
      <c r="BE6" s="20" t="str">
        <f>IF(BE7="","",IF(BE7="-","【-】","【"&amp;SUBSTITUTE(TEXT(BE7,"#,##0.00"),"-","△")&amp;"】"))</f>
        <v>【48.91】</v>
      </c>
      <c r="BF6" s="21" t="str">
        <f>IF(BF7="",NA(),BF7)</f>
        <v>-</v>
      </c>
      <c r="BG6" s="21" t="str">
        <f t="shared" ref="BG6:BO6" si="7">IF(BG7="",NA(),BG7)</f>
        <v>-</v>
      </c>
      <c r="BH6" s="21" t="str">
        <f t="shared" si="7"/>
        <v>-</v>
      </c>
      <c r="BI6" s="21">
        <f t="shared" si="7"/>
        <v>1536.13</v>
      </c>
      <c r="BJ6" s="21">
        <f t="shared" si="7"/>
        <v>1432.65</v>
      </c>
      <c r="BK6" s="21" t="str">
        <f t="shared" si="7"/>
        <v>-</v>
      </c>
      <c r="BL6" s="21" t="str">
        <f t="shared" si="7"/>
        <v>-</v>
      </c>
      <c r="BM6" s="21" t="str">
        <f t="shared" si="7"/>
        <v>-</v>
      </c>
      <c r="BN6" s="21">
        <f t="shared" si="7"/>
        <v>1160.22</v>
      </c>
      <c r="BO6" s="21">
        <f t="shared" si="7"/>
        <v>1141.98</v>
      </c>
      <c r="BP6" s="20" t="str">
        <f>IF(BP7="","",IF(BP7="-","【-】","【"&amp;SUBSTITUTE(TEXT(BP7,"#,##0.00"),"-","△")&amp;"】"))</f>
        <v>【1,156.82】</v>
      </c>
      <c r="BQ6" s="21" t="str">
        <f>IF(BQ7="",NA(),BQ7)</f>
        <v>-</v>
      </c>
      <c r="BR6" s="21" t="str">
        <f t="shared" ref="BR6:BZ6" si="8">IF(BR7="",NA(),BR7)</f>
        <v>-</v>
      </c>
      <c r="BS6" s="21" t="str">
        <f t="shared" si="8"/>
        <v>-</v>
      </c>
      <c r="BT6" s="21">
        <f t="shared" si="8"/>
        <v>168.52</v>
      </c>
      <c r="BU6" s="21">
        <f t="shared" si="8"/>
        <v>129.94</v>
      </c>
      <c r="BV6" s="21" t="str">
        <f t="shared" si="8"/>
        <v>-</v>
      </c>
      <c r="BW6" s="21" t="str">
        <f t="shared" si="8"/>
        <v>-</v>
      </c>
      <c r="BX6" s="21" t="str">
        <f t="shared" si="8"/>
        <v>-</v>
      </c>
      <c r="BY6" s="21">
        <f t="shared" si="8"/>
        <v>81.81</v>
      </c>
      <c r="BZ6" s="21">
        <f t="shared" si="8"/>
        <v>82.27</v>
      </c>
      <c r="CA6" s="20" t="str">
        <f>IF(CA7="","",IF(CA7="-","【-】","【"&amp;SUBSTITUTE(TEXT(CA7,"#,##0.00"),"-","△")&amp;"】"))</f>
        <v>【75.33】</v>
      </c>
      <c r="CB6" s="21" t="str">
        <f>IF(CB7="",NA(),CB7)</f>
        <v>-</v>
      </c>
      <c r="CC6" s="21" t="str">
        <f t="shared" ref="CC6:CK6" si="9">IF(CC7="",NA(),CC7)</f>
        <v>-</v>
      </c>
      <c r="CD6" s="21" t="str">
        <f t="shared" si="9"/>
        <v>-</v>
      </c>
      <c r="CE6" s="21">
        <f t="shared" si="9"/>
        <v>87.66</v>
      </c>
      <c r="CF6" s="21">
        <f t="shared" si="9"/>
        <v>115.43</v>
      </c>
      <c r="CG6" s="21" t="str">
        <f t="shared" si="9"/>
        <v>-</v>
      </c>
      <c r="CH6" s="21" t="str">
        <f t="shared" si="9"/>
        <v>-</v>
      </c>
      <c r="CI6" s="21" t="str">
        <f t="shared" si="9"/>
        <v>-</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45.3</v>
      </c>
      <c r="CV6" s="21">
        <f t="shared" si="10"/>
        <v>45.6</v>
      </c>
      <c r="CW6" s="20" t="str">
        <f>IF(CW7="","",IF(CW7="-","【-】","【"&amp;SUBSTITUTE(TEXT(CW7,"#,##0.00"),"-","△")&amp;"】"))</f>
        <v>【43.28】</v>
      </c>
      <c r="CX6" s="21" t="str">
        <f>IF(CX7="",NA(),CX7)</f>
        <v>-</v>
      </c>
      <c r="CY6" s="21" t="str">
        <f t="shared" ref="CY6:DG6" si="11">IF(CY7="",NA(),CY7)</f>
        <v>-</v>
      </c>
      <c r="CZ6" s="21" t="str">
        <f t="shared" si="11"/>
        <v>-</v>
      </c>
      <c r="DA6" s="21">
        <f t="shared" si="11"/>
        <v>95.95</v>
      </c>
      <c r="DB6" s="21">
        <f t="shared" si="11"/>
        <v>96.21</v>
      </c>
      <c r="DC6" s="21" t="str">
        <f t="shared" si="11"/>
        <v>-</v>
      </c>
      <c r="DD6" s="21" t="str">
        <f t="shared" si="11"/>
        <v>-</v>
      </c>
      <c r="DE6" s="21" t="str">
        <f t="shared" si="11"/>
        <v>-</v>
      </c>
      <c r="DF6" s="21">
        <f t="shared" si="11"/>
        <v>88.37</v>
      </c>
      <c r="DG6" s="21">
        <f t="shared" si="11"/>
        <v>88.66</v>
      </c>
      <c r="DH6" s="20" t="str">
        <f>IF(DH7="","",IF(DH7="-","【-】","【"&amp;SUBSTITUTE(TEXT(DH7,"#,##0.00"),"-","△")&amp;"】"))</f>
        <v>【86.21】</v>
      </c>
      <c r="DI6" s="21" t="str">
        <f>IF(DI7="",NA(),DI7)</f>
        <v>-</v>
      </c>
      <c r="DJ6" s="21" t="str">
        <f t="shared" ref="DJ6:DR6" si="12">IF(DJ7="",NA(),DJ7)</f>
        <v>-</v>
      </c>
      <c r="DK6" s="21" t="str">
        <f t="shared" si="12"/>
        <v>-</v>
      </c>
      <c r="DL6" s="21">
        <f t="shared" si="12"/>
        <v>3.6</v>
      </c>
      <c r="DM6" s="21">
        <f t="shared" si="12"/>
        <v>7.21</v>
      </c>
      <c r="DN6" s="21" t="str">
        <f t="shared" si="12"/>
        <v>-</v>
      </c>
      <c r="DO6" s="21" t="str">
        <f t="shared" si="12"/>
        <v>-</v>
      </c>
      <c r="DP6" s="21" t="str">
        <f t="shared" si="12"/>
        <v>-</v>
      </c>
      <c r="DQ6" s="21">
        <f t="shared" si="12"/>
        <v>32.57</v>
      </c>
      <c r="DR6" s="21">
        <f t="shared" si="12"/>
        <v>33.159999999999997</v>
      </c>
      <c r="DS6" s="20" t="str">
        <f>IF(DS7="","",IF(DS7="-","【-】","【"&amp;SUBSTITUTE(TEXT(DS7,"#,##0.00"),"-","△")&amp;"】"))</f>
        <v>【29.62】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0.04</v>
      </c>
      <c r="EC6" s="21">
        <f t="shared" si="13"/>
        <v>0.12</v>
      </c>
      <c r="ED6" s="20" t="str">
        <f>IF(ED7="","",IF(ED7="-","【-】","【"&amp;SUBSTITUTE(TEXT(ED7,"#,##0.00"),"-","△")&amp;"】"))</f>
        <v>【0.09】</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0.22</v>
      </c>
      <c r="EN6" s="21">
        <f t="shared" si="14"/>
        <v>0.17</v>
      </c>
      <c r="EO6" s="20" t="str">
        <f>IF(EO7="","",IF(EO7="-","【-】","【"&amp;SUBSTITUTE(TEXT(EO7,"#,##0.00"),"-","△")&amp;"】"))</f>
        <v>【0.11】</v>
      </c>
    </row>
    <row r="7" spans="1:148" s="22" customFormat="1" x14ac:dyDescent="0.15">
      <c r="A7" s="14"/>
      <c r="B7" s="23">
        <v>2023</v>
      </c>
      <c r="C7" s="23">
        <v>53660</v>
      </c>
      <c r="D7" s="23">
        <v>46</v>
      </c>
      <c r="E7" s="23">
        <v>17</v>
      </c>
      <c r="F7" s="23">
        <v>4</v>
      </c>
      <c r="G7" s="23">
        <v>0</v>
      </c>
      <c r="H7" s="23" t="s">
        <v>96</v>
      </c>
      <c r="I7" s="23" t="s">
        <v>97</v>
      </c>
      <c r="J7" s="23" t="s">
        <v>98</v>
      </c>
      <c r="K7" s="23" t="s">
        <v>99</v>
      </c>
      <c r="L7" s="23" t="s">
        <v>100</v>
      </c>
      <c r="M7" s="23" t="s">
        <v>101</v>
      </c>
      <c r="N7" s="24" t="s">
        <v>102</v>
      </c>
      <c r="O7" s="24">
        <v>71.55</v>
      </c>
      <c r="P7" s="24">
        <v>96.85</v>
      </c>
      <c r="Q7" s="24">
        <v>106.7</v>
      </c>
      <c r="R7" s="24">
        <v>3140</v>
      </c>
      <c r="S7" s="24">
        <v>4310</v>
      </c>
      <c r="T7" s="24">
        <v>47.95</v>
      </c>
      <c r="U7" s="24">
        <v>89.89</v>
      </c>
      <c r="V7" s="24">
        <v>4115</v>
      </c>
      <c r="W7" s="24">
        <v>2.4500000000000002</v>
      </c>
      <c r="X7" s="24">
        <v>1679.59</v>
      </c>
      <c r="Y7" s="24" t="s">
        <v>102</v>
      </c>
      <c r="Z7" s="24" t="s">
        <v>102</v>
      </c>
      <c r="AA7" s="24" t="s">
        <v>102</v>
      </c>
      <c r="AB7" s="24">
        <v>104.59</v>
      </c>
      <c r="AC7" s="24">
        <v>101.15</v>
      </c>
      <c r="AD7" s="24" t="s">
        <v>102</v>
      </c>
      <c r="AE7" s="24" t="s">
        <v>102</v>
      </c>
      <c r="AF7" s="24" t="s">
        <v>102</v>
      </c>
      <c r="AG7" s="24">
        <v>101.98</v>
      </c>
      <c r="AH7" s="24">
        <v>102.68</v>
      </c>
      <c r="AI7" s="24">
        <v>105.09</v>
      </c>
      <c r="AJ7" s="24" t="s">
        <v>102</v>
      </c>
      <c r="AK7" s="24" t="s">
        <v>102</v>
      </c>
      <c r="AL7" s="24" t="s">
        <v>102</v>
      </c>
      <c r="AM7" s="24">
        <v>0</v>
      </c>
      <c r="AN7" s="24">
        <v>0</v>
      </c>
      <c r="AO7" s="24" t="s">
        <v>102</v>
      </c>
      <c r="AP7" s="24" t="s">
        <v>102</v>
      </c>
      <c r="AQ7" s="24" t="s">
        <v>102</v>
      </c>
      <c r="AR7" s="24">
        <v>52.27</v>
      </c>
      <c r="AS7" s="24">
        <v>58.68</v>
      </c>
      <c r="AT7" s="24">
        <v>65.73</v>
      </c>
      <c r="AU7" s="24" t="s">
        <v>102</v>
      </c>
      <c r="AV7" s="24" t="s">
        <v>102</v>
      </c>
      <c r="AW7" s="24" t="s">
        <v>102</v>
      </c>
      <c r="AX7" s="24">
        <v>10.84</v>
      </c>
      <c r="AY7" s="24">
        <v>19.43</v>
      </c>
      <c r="AZ7" s="24" t="s">
        <v>102</v>
      </c>
      <c r="BA7" s="24" t="s">
        <v>102</v>
      </c>
      <c r="BB7" s="24" t="s">
        <v>102</v>
      </c>
      <c r="BC7" s="24">
        <v>41.51</v>
      </c>
      <c r="BD7" s="24">
        <v>45.01</v>
      </c>
      <c r="BE7" s="24">
        <v>48.91</v>
      </c>
      <c r="BF7" s="24" t="s">
        <v>102</v>
      </c>
      <c r="BG7" s="24" t="s">
        <v>102</v>
      </c>
      <c r="BH7" s="24" t="s">
        <v>102</v>
      </c>
      <c r="BI7" s="24">
        <v>1536.13</v>
      </c>
      <c r="BJ7" s="24">
        <v>1432.65</v>
      </c>
      <c r="BK7" s="24" t="s">
        <v>102</v>
      </c>
      <c r="BL7" s="24" t="s">
        <v>102</v>
      </c>
      <c r="BM7" s="24" t="s">
        <v>102</v>
      </c>
      <c r="BN7" s="24">
        <v>1160.22</v>
      </c>
      <c r="BO7" s="24">
        <v>1141.98</v>
      </c>
      <c r="BP7" s="24">
        <v>1156.82</v>
      </c>
      <c r="BQ7" s="24" t="s">
        <v>102</v>
      </c>
      <c r="BR7" s="24" t="s">
        <v>102</v>
      </c>
      <c r="BS7" s="24" t="s">
        <v>102</v>
      </c>
      <c r="BT7" s="24">
        <v>168.52</v>
      </c>
      <c r="BU7" s="24">
        <v>129.94</v>
      </c>
      <c r="BV7" s="24" t="s">
        <v>102</v>
      </c>
      <c r="BW7" s="24" t="s">
        <v>102</v>
      </c>
      <c r="BX7" s="24" t="s">
        <v>102</v>
      </c>
      <c r="BY7" s="24">
        <v>81.81</v>
      </c>
      <c r="BZ7" s="24">
        <v>82.27</v>
      </c>
      <c r="CA7" s="24">
        <v>75.33</v>
      </c>
      <c r="CB7" s="24" t="s">
        <v>102</v>
      </c>
      <c r="CC7" s="24" t="s">
        <v>102</v>
      </c>
      <c r="CD7" s="24" t="s">
        <v>102</v>
      </c>
      <c r="CE7" s="24">
        <v>87.66</v>
      </c>
      <c r="CF7" s="24">
        <v>115.43</v>
      </c>
      <c r="CG7" s="24" t="s">
        <v>102</v>
      </c>
      <c r="CH7" s="24" t="s">
        <v>102</v>
      </c>
      <c r="CI7" s="24" t="s">
        <v>102</v>
      </c>
      <c r="CJ7" s="24">
        <v>193.59</v>
      </c>
      <c r="CK7" s="24">
        <v>194.42</v>
      </c>
      <c r="CL7" s="24">
        <v>215.73</v>
      </c>
      <c r="CM7" s="24" t="s">
        <v>102</v>
      </c>
      <c r="CN7" s="24" t="s">
        <v>102</v>
      </c>
      <c r="CO7" s="24" t="s">
        <v>102</v>
      </c>
      <c r="CP7" s="24" t="s">
        <v>102</v>
      </c>
      <c r="CQ7" s="24" t="s">
        <v>102</v>
      </c>
      <c r="CR7" s="24" t="s">
        <v>102</v>
      </c>
      <c r="CS7" s="24" t="s">
        <v>102</v>
      </c>
      <c r="CT7" s="24" t="s">
        <v>102</v>
      </c>
      <c r="CU7" s="24">
        <v>45.3</v>
      </c>
      <c r="CV7" s="24">
        <v>45.6</v>
      </c>
      <c r="CW7" s="24">
        <v>43.28</v>
      </c>
      <c r="CX7" s="24" t="s">
        <v>102</v>
      </c>
      <c r="CY7" s="24" t="s">
        <v>102</v>
      </c>
      <c r="CZ7" s="24" t="s">
        <v>102</v>
      </c>
      <c r="DA7" s="24">
        <v>95.95</v>
      </c>
      <c r="DB7" s="24">
        <v>96.21</v>
      </c>
      <c r="DC7" s="24" t="s">
        <v>102</v>
      </c>
      <c r="DD7" s="24" t="s">
        <v>102</v>
      </c>
      <c r="DE7" s="24" t="s">
        <v>102</v>
      </c>
      <c r="DF7" s="24">
        <v>88.37</v>
      </c>
      <c r="DG7" s="24">
        <v>88.66</v>
      </c>
      <c r="DH7" s="24">
        <v>86.21</v>
      </c>
      <c r="DI7" s="24" t="s">
        <v>102</v>
      </c>
      <c r="DJ7" s="24" t="s">
        <v>102</v>
      </c>
      <c r="DK7" s="24" t="s">
        <v>102</v>
      </c>
      <c r="DL7" s="24">
        <v>3.6</v>
      </c>
      <c r="DM7" s="24">
        <v>7.21</v>
      </c>
      <c r="DN7" s="24" t="s">
        <v>102</v>
      </c>
      <c r="DO7" s="24" t="s">
        <v>102</v>
      </c>
      <c r="DP7" s="24" t="s">
        <v>102</v>
      </c>
      <c r="DQ7" s="24">
        <v>32.57</v>
      </c>
      <c r="DR7" s="24">
        <v>33.159999999999997</v>
      </c>
      <c r="DS7" s="24">
        <v>29.62</v>
      </c>
      <c r="DT7" s="24" t="s">
        <v>102</v>
      </c>
      <c r="DU7" s="24" t="s">
        <v>102</v>
      </c>
      <c r="DV7" s="24" t="s">
        <v>102</v>
      </c>
      <c r="DW7" s="24">
        <v>0</v>
      </c>
      <c r="DX7" s="24">
        <v>0</v>
      </c>
      <c r="DY7" s="24" t="s">
        <v>102</v>
      </c>
      <c r="DZ7" s="24" t="s">
        <v>102</v>
      </c>
      <c r="EA7" s="24" t="s">
        <v>102</v>
      </c>
      <c r="EB7" s="24">
        <v>0.04</v>
      </c>
      <c r="EC7" s="24">
        <v>0.12</v>
      </c>
      <c r="ED7" s="24">
        <v>0.09</v>
      </c>
      <c r="EE7" s="24" t="s">
        <v>102</v>
      </c>
      <c r="EF7" s="24" t="s">
        <v>102</v>
      </c>
      <c r="EG7" s="24" t="s">
        <v>102</v>
      </c>
      <c r="EH7" s="24">
        <v>0</v>
      </c>
      <c r="EI7" s="24">
        <v>0</v>
      </c>
      <c r="EJ7" s="24" t="s">
        <v>102</v>
      </c>
      <c r="EK7" s="24" t="s">
        <v>102</v>
      </c>
      <c r="EL7" s="24" t="s">
        <v>102</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joho061</cp:lastModifiedBy>
  <dcterms:created xsi:type="dcterms:W3CDTF">2025-01-24T07:09:36Z</dcterms:created>
  <dcterms:modified xsi:type="dcterms:W3CDTF">2025-03-11T01:14:10Z</dcterms:modified>
  <cp:category/>
</cp:coreProperties>
</file>