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naibu61\Desktop\R4報告\20230112公営企業に係る経営比較分析表（令和３年度決算）の分析等について（依頼）\"/>
    </mc:Choice>
  </mc:AlternateContent>
  <xr:revisionPtr revIDLastSave="0" documentId="13_ncr:1_{E26CEFA7-F15C-4691-B808-9CEF3BA94F6E}" xr6:coauthVersionLast="43" xr6:coauthVersionMax="43" xr10:uidLastSave="{00000000-0000-0000-0000-000000000000}"/>
  <workbookProtection workbookAlgorithmName="SHA-512" workbookHashValue="8X4413mpqWRYtk1zQpK45cPOWpU8hgyQg8lV+OQ3Jfje3ne4if3rODH4JARwwy1VV5UaYUW40KXkRyzE3YL9bw==" workbookSaltValue="MIsMlJvR2TWVilzAgEBBlA==" workbookSpinCount="100000" lockStructure="1"/>
  <bookViews>
    <workbookView xWindow="-120" yWindow="-1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W10" i="4" s="1"/>
  <c r="P6" i="5"/>
  <c r="P10" i="4" s="1"/>
  <c r="O6" i="5"/>
  <c r="N6" i="5"/>
  <c r="M6" i="5"/>
  <c r="AD8" i="4" s="1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I85" i="4"/>
  <c r="F85" i="4"/>
  <c r="E85" i="4"/>
  <c r="BB10" i="4"/>
  <c r="AT10" i="4"/>
  <c r="AL10" i="4"/>
  <c r="I10" i="4"/>
  <c r="B10" i="4"/>
  <c r="BB8" i="4"/>
  <c r="AT8" i="4"/>
  <c r="B8" i="4"/>
</calcChain>
</file>

<file path=xl/sharedStrings.xml><?xml version="1.0" encoding="utf-8"?>
<sst xmlns="http://schemas.openxmlformats.org/spreadsheetml/2006/main" count="228" uniqueCount="113">
  <si>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</si>
  <si>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</si>
  <si>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</si>
  <si>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</si>
  <si>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</si>
  <si>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</si>
  <si>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</si>
  <si>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</si>
  <si>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</si>
  <si>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</si>
  <si>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</si>
  <si>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</si>
  <si>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</si>
  <si>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</si>
  <si>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</si>
  <si>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</si>
  <si>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</si>
  <si>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</si>
  <si>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</si>
  <si>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</si>
  <si>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</si>
  <si>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</si>
  <si>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</si>
  <si>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</si>
  <si>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</si>
  <si>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</si>
  <si>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</si>
  <si>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</si>
  <si>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</si>
  <si>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</si>
  <si>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</si>
  <si>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</si>
  <si>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</si>
  <si>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</si>
  <si>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</si>
  <si>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</si>
  <si>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</si>
  <si>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</si>
  <si>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</si>
  <si>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</si>
  <si>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</si>
  <si>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</si>
  <si>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</si>
  <si>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</si>
  <si>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</si>
  <si>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</si>
  <si>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</si>
  <si>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</si>
  <si>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</si>
  <si>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</si>
  <si>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</si>
  <si>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</si>
  <si>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</si>
  <si>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</si>
  <si>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</si>
  <si>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</si>
  <si>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</si>
  <si>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</si>
  <si>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</si>
  <si>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</si>
  <si>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</si>
  <si>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</si>
  <si>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</si>
  <si>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</si>
  <si>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</si>
  <si>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</si>
  <si>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</si>
  <si>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</si>
  <si>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</si>
  <si>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</si>
  <si>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</si>
  <si>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</si>
  <si>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</si>
  <si>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</si>
  <si>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</si>
  <si>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</si>
  <si>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</si>
  <si>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</si>
  <si>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</si>
  <si>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</si>
  <si>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</si>
  <si>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</si>
  <si>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</si>
  <si>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</si>
  <si>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</si>
  <si>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</si>
  <si>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</si>
  <si>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</si>
  <si>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</si>
  <si>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</si>
  <si>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</si>
  <si>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</si>
  <si>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</si>
  <si>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秋田県　井川町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</si>
  <si>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</si>
  <si>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</si>
  <si>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</si>
  <si>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</si>
  <si>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</si>
  <si>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</si>
  <si>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</si>
  <si>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</si>
  <si>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</si>
  <si>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</si>
  <si>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</si>
  <si>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</si>
  <si>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</si>
  <si>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</si>
  <si>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</si>
  <si>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</si>
  <si>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経常収支比率については黒字で推移している。しかしながら、収益の減少が著しく、費用面でも人件費、減価償却費、各種維持管理費用が上昇していおり、厳しい状態が当面続くものと思われる。
　流動比率は平均より低いものの、年々上昇傾向にある。
　企業債残高対給水収益井率は平均を下回っており、健全性は確保されている。
　料金回収については100％を超えてはいるものの、給水収益は減少しており、今後注視する必要がある。
　給水原価は平均より下回っており、適正な数値といえる。
　施設利用率は平均値より高い数値とはなっているが、人口減少により総配水量が減少していくことから、施設の遊休率も高くなっていくことが予想される。</t>
    <rPh sb="1" eb="3">
      <t>ケイジョウ</t>
    </rPh>
    <rPh sb="3" eb="5">
      <t>シュウシ</t>
    </rPh>
    <rPh sb="5" eb="7">
      <t>ヒリツ</t>
    </rPh>
    <rPh sb="12" eb="14">
      <t>クロジ</t>
    </rPh>
    <rPh sb="15" eb="17">
      <t>スイイ</t>
    </rPh>
    <rPh sb="29" eb="31">
      <t>シュウエキ</t>
    </rPh>
    <rPh sb="32" eb="34">
      <t>ゲンショウ</t>
    </rPh>
    <rPh sb="35" eb="36">
      <t>イチジル</t>
    </rPh>
    <rPh sb="39" eb="42">
      <t>ヒヨウメン</t>
    </rPh>
    <rPh sb="44" eb="47">
      <t>ジンケンヒ</t>
    </rPh>
    <rPh sb="48" eb="50">
      <t>ゲンカ</t>
    </rPh>
    <rPh sb="50" eb="52">
      <t>ショウキャク</t>
    </rPh>
    <rPh sb="52" eb="53">
      <t>ヒ</t>
    </rPh>
    <rPh sb="54" eb="56">
      <t>カクシュ</t>
    </rPh>
    <rPh sb="56" eb="58">
      <t>イジ</t>
    </rPh>
    <rPh sb="58" eb="60">
      <t>カンリ</t>
    </rPh>
    <rPh sb="60" eb="62">
      <t>ヒヨウ</t>
    </rPh>
    <rPh sb="63" eb="65">
      <t>ジョウショウ</t>
    </rPh>
    <rPh sb="71" eb="72">
      <t>キビ</t>
    </rPh>
    <rPh sb="74" eb="76">
      <t>ジョウタイ</t>
    </rPh>
    <rPh sb="77" eb="79">
      <t>トウメン</t>
    </rPh>
    <rPh sb="79" eb="80">
      <t>ツヅ</t>
    </rPh>
    <rPh sb="84" eb="85">
      <t>オモ</t>
    </rPh>
    <rPh sb="91" eb="93">
      <t>リュウドウ</t>
    </rPh>
    <rPh sb="93" eb="95">
      <t>ヒリツ</t>
    </rPh>
    <rPh sb="96" eb="98">
      <t>ヘイキン</t>
    </rPh>
    <rPh sb="100" eb="101">
      <t>ヒク</t>
    </rPh>
    <rPh sb="106" eb="108">
      <t>ネンネン</t>
    </rPh>
    <rPh sb="108" eb="110">
      <t>ジョウショウ</t>
    </rPh>
    <rPh sb="110" eb="112">
      <t>ケイコウ</t>
    </rPh>
    <rPh sb="118" eb="120">
      <t>キギョウ</t>
    </rPh>
    <rPh sb="120" eb="121">
      <t>サイ</t>
    </rPh>
    <rPh sb="121" eb="123">
      <t>ザンダカ</t>
    </rPh>
    <rPh sb="123" eb="124">
      <t>タイ</t>
    </rPh>
    <rPh sb="124" eb="126">
      <t>キュウスイ</t>
    </rPh>
    <rPh sb="126" eb="128">
      <t>シュウエキ</t>
    </rPh>
    <rPh sb="128" eb="129">
      <t>イ</t>
    </rPh>
    <rPh sb="129" eb="130">
      <t>リツ</t>
    </rPh>
    <rPh sb="131" eb="133">
      <t>ヘイキン</t>
    </rPh>
    <rPh sb="134" eb="136">
      <t>シタマワ</t>
    </rPh>
    <rPh sb="141" eb="144">
      <t>ケンゼンセイ</t>
    </rPh>
    <rPh sb="145" eb="147">
      <t>カクホ</t>
    </rPh>
    <rPh sb="155" eb="157">
      <t>リョウキン</t>
    </rPh>
    <rPh sb="157" eb="159">
      <t>カイシュウ</t>
    </rPh>
    <rPh sb="169" eb="170">
      <t>コ</t>
    </rPh>
    <rPh sb="179" eb="181">
      <t>キュウスイ</t>
    </rPh>
    <rPh sb="181" eb="183">
      <t>シュウエキ</t>
    </rPh>
    <rPh sb="184" eb="186">
      <t>ゲンショウ</t>
    </rPh>
    <rPh sb="191" eb="193">
      <t>コンゴ</t>
    </rPh>
    <rPh sb="193" eb="195">
      <t>チュウシ</t>
    </rPh>
    <rPh sb="197" eb="199">
      <t>ヒツヨウ</t>
    </rPh>
    <rPh sb="205" eb="207">
      <t>キュウスイ</t>
    </rPh>
    <rPh sb="207" eb="209">
      <t>ゲンカ</t>
    </rPh>
    <rPh sb="210" eb="212">
      <t>ヘイキン</t>
    </rPh>
    <rPh sb="214" eb="216">
      <t>シタマワ</t>
    </rPh>
    <rPh sb="221" eb="223">
      <t>テキセイ</t>
    </rPh>
    <rPh sb="224" eb="226">
      <t>スウチ</t>
    </rPh>
    <rPh sb="233" eb="235">
      <t>シセツ</t>
    </rPh>
    <rPh sb="235" eb="237">
      <t>リヨウ</t>
    </rPh>
    <rPh sb="237" eb="238">
      <t>リツ</t>
    </rPh>
    <rPh sb="239" eb="242">
      <t>ヘイキンチ</t>
    </rPh>
    <rPh sb="244" eb="245">
      <t>タカ</t>
    </rPh>
    <rPh sb="246" eb="248">
      <t>スウチ</t>
    </rPh>
    <rPh sb="257" eb="259">
      <t>ジンコウ</t>
    </rPh>
    <rPh sb="259" eb="261">
      <t>ゲンショウ</t>
    </rPh>
    <rPh sb="264" eb="265">
      <t>ソウ</t>
    </rPh>
    <rPh sb="265" eb="267">
      <t>ハイスイ</t>
    </rPh>
    <rPh sb="267" eb="268">
      <t>リョウ</t>
    </rPh>
    <rPh sb="269" eb="271">
      <t>ゲンショウ</t>
    </rPh>
    <rPh sb="280" eb="282">
      <t>シセツ</t>
    </rPh>
    <rPh sb="283" eb="285">
      <t>ユウキュウ</t>
    </rPh>
    <rPh sb="285" eb="286">
      <t>リツ</t>
    </rPh>
    <rPh sb="287" eb="288">
      <t>タカ</t>
    </rPh>
    <rPh sb="297" eb="299">
      <t>ヨソウ</t>
    </rPh>
    <phoneticPr fontId="4"/>
  </si>
  <si>
    <t>管路経過率は平均値より低くなっている。管路の更新は緊急性は低いが、今後増加が見込まれるため、財源確保や経営に与える影響を検討し、計画的に更新していく必要がある。</t>
    <phoneticPr fontId="4"/>
  </si>
  <si>
    <t>経営の健全性については確保されているが、今後、人口減少による料金収入の減少が進んでいる。また、施設や管路の更新の際の財源確保や、経営に与える影響を分析し、計画的な更新に努める必要がある。</t>
    <rPh sb="38" eb="39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</si>
</sst>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9-4968-93CE-897FE84E4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0.52</c:v>
                </c:pt>
                <c:pt idx="2">
                  <c:v>0.47</c:v>
                </c:pt>
                <c:pt idx="3">
                  <c:v>0.4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9-4968-93CE-897FE84E4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65.53</c:v>
                </c:pt>
                <c:pt idx="1">
                  <c:v>61.14</c:v>
                </c:pt>
                <c:pt idx="2">
                  <c:v>59.38</c:v>
                </c:pt>
                <c:pt idx="3">
                  <c:v>62.21</c:v>
                </c:pt>
                <c:pt idx="4">
                  <c:v>61.41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0-4C53-81AE-79C3A7D08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50.29</c:v>
                </c:pt>
                <c:pt idx="2">
                  <c:v>49.64</c:v>
                </c:pt>
                <c:pt idx="3">
                  <c:v>49.38</c:v>
                </c:pt>
                <c:pt idx="4">
                  <c:v>50.09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0-4C53-81AE-79C3A7D08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81.739999999999995</c:v>
                </c:pt>
                <c:pt idx="1">
                  <c:v>88.45</c:v>
                </c:pt>
                <c:pt idx="2">
                  <c:v>91.17</c:v>
                </c:pt>
                <c:pt idx="3">
                  <c:v>86.58</c:v>
                </c:pt>
                <c:pt idx="4">
                  <c:v>87.03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E-4FB3-A1B8-9E50AA95B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78.650000000000006</c:v>
                </c:pt>
                <c:pt idx="1">
                  <c:v>77.73</c:v>
                </c:pt>
                <c:pt idx="2">
                  <c:v>78.09</c:v>
                </c:pt>
                <c:pt idx="3">
                  <c:v>78.010000000000005</c:v>
                </c:pt>
                <c:pt idx="4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E-4FB3-A1B8-9E50AA95B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120.16</c:v>
                </c:pt>
                <c:pt idx="1">
                  <c:v>116.75</c:v>
                </c:pt>
                <c:pt idx="2">
                  <c:v>109.41</c:v>
                </c:pt>
                <c:pt idx="3">
                  <c:v>110.69</c:v>
                </c:pt>
                <c:pt idx="4">
                  <c:v>103.38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9-46D2-805F-D1BAD402C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104.47</c:v>
                </c:pt>
                <c:pt idx="1">
                  <c:v>103.81</c:v>
                </c:pt>
                <c:pt idx="2">
                  <c:v>104.35</c:v>
                </c:pt>
                <c:pt idx="3">
                  <c:v>105.34</c:v>
                </c:pt>
                <c:pt idx="4">
                  <c:v>105.77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A9-46D2-805F-D1BAD402C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50.7</c:v>
                </c:pt>
                <c:pt idx="1">
                  <c:v>51.2</c:v>
                </c:pt>
                <c:pt idx="2">
                  <c:v>53.04</c:v>
                </c:pt>
                <c:pt idx="3">
                  <c:v>54.42</c:v>
                </c:pt>
                <c:pt idx="4">
                  <c:v>56.62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A-4ACB-9B25-29D0D45E2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45.14</c:v>
                </c:pt>
                <c:pt idx="1">
                  <c:v>45.85</c:v>
                </c:pt>
                <c:pt idx="2">
                  <c:v>47.31</c:v>
                </c:pt>
                <c:pt idx="3">
                  <c:v>47.5</c:v>
                </c:pt>
                <c:pt idx="4">
                  <c:v>48.41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A-4ACB-9B25-29D0D45E2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11.97</c:v>
                </c:pt>
                <c:pt idx="1">
                  <c:v>11.97</c:v>
                </c:pt>
                <c:pt idx="2">
                  <c:v>11.97</c:v>
                </c:pt>
                <c:pt idx="3">
                  <c:v>11.97</c:v>
                </c:pt>
                <c:pt idx="4">
                  <c:v>11.97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A81-88E5-49C95B86A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13.58</c:v>
                </c:pt>
                <c:pt idx="1">
                  <c:v>14.13</c:v>
                </c:pt>
                <c:pt idx="2">
                  <c:v>16.77</c:v>
                </c:pt>
                <c:pt idx="3">
                  <c:v>17.399999999999999</c:v>
                </c:pt>
                <c:pt idx="4">
                  <c:v>18.64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1-4A81-88E5-49C95B86A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2-4254-A20F-F280187CA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16.399999999999999</c:v>
                </c:pt>
                <c:pt idx="1">
                  <c:v>25.66</c:v>
                </c:pt>
                <c:pt idx="2">
                  <c:v>21.69</c:v>
                </c:pt>
                <c:pt idx="3">
                  <c:v>24.04</c:v>
                </c:pt>
                <c:pt idx="4">
                  <c:v>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42-4254-A20F-F280187CA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147</c:v>
                </c:pt>
                <c:pt idx="1">
                  <c:v>226.64</c:v>
                </c:pt>
                <c:pt idx="2">
                  <c:v>249.76</c:v>
                </c:pt>
                <c:pt idx="3">
                  <c:v>245.14</c:v>
                </c:pt>
                <c:pt idx="4">
                  <c:v>276.68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F-4C58-B0EB-ECA1DCC0A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293.23</c:v>
                </c:pt>
                <c:pt idx="1">
                  <c:v>300.14</c:v>
                </c:pt>
                <c:pt idx="2">
                  <c:v>301.04000000000002</c:v>
                </c:pt>
                <c:pt idx="3">
                  <c:v>305.08</c:v>
                </c:pt>
                <c:pt idx="4">
                  <c:v>305.33999999999997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6F-4C58-B0EB-ECA1DCC0A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327.82</c:v>
                </c:pt>
                <c:pt idx="1">
                  <c:v>354.07</c:v>
                </c:pt>
                <c:pt idx="2">
                  <c:v>325.55</c:v>
                </c:pt>
                <c:pt idx="3">
                  <c:v>297.93</c:v>
                </c:pt>
                <c:pt idx="4">
                  <c:v>270.37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8-4D50-BEC7-C2B7D6E1C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542.29999999999995</c:v>
                </c:pt>
                <c:pt idx="1">
                  <c:v>566.65</c:v>
                </c:pt>
                <c:pt idx="2">
                  <c:v>551.62</c:v>
                </c:pt>
                <c:pt idx="3">
                  <c:v>585.59</c:v>
                </c:pt>
                <c:pt idx="4">
                  <c:v>561.34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8-4D50-BEC7-C2B7D6E1C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113.24</c:v>
                </c:pt>
                <c:pt idx="1">
                  <c:v>115.42</c:v>
                </c:pt>
                <c:pt idx="2">
                  <c:v>107.85</c:v>
                </c:pt>
                <c:pt idx="3">
                  <c:v>109.16</c:v>
                </c:pt>
                <c:pt idx="4">
                  <c:v>101.67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6-49F6-B305-A48D634EE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87.51</c:v>
                </c:pt>
                <c:pt idx="1">
                  <c:v>84.77</c:v>
                </c:pt>
                <c:pt idx="2">
                  <c:v>87.11</c:v>
                </c:pt>
                <c:pt idx="3">
                  <c:v>82.78</c:v>
                </c:pt>
                <c:pt idx="4">
                  <c:v>84.82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A6-49F6-B305-A48D634EE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154.41</c:v>
                </c:pt>
                <c:pt idx="1">
                  <c:v>151.61000000000001</c:v>
                </c:pt>
                <c:pt idx="2">
                  <c:v>161.9</c:v>
                </c:pt>
                <c:pt idx="3">
                  <c:v>160.71</c:v>
                </c:pt>
                <c:pt idx="4">
                  <c:v>172.71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5-45BC-81DA-3570E4033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218.42</c:v>
                </c:pt>
                <c:pt idx="1">
                  <c:v>227.27</c:v>
                </c:pt>
                <c:pt idx="2">
                  <c:v>223.98</c:v>
                </c:pt>
                <c:pt idx="3">
                  <c:v>225.09</c:v>
                </c:pt>
                <c:pt idx="4">
                  <c:v>224.82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5-45BC-81DA-3570E4033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46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0" t="str">
        <f>データ!H6</f>
        <v>秋田県　井川町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81"/>
      <c r="AF6" s="81"/>
      <c r="AG6" s="8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3"/>
      <c r="D7" s="63"/>
      <c r="E7" s="63"/>
      <c r="F7" s="63"/>
      <c r="G7" s="63"/>
      <c r="H7" s="63"/>
      <c r="I7" s="62" t="s">
        <v>2</v>
      </c>
      <c r="J7" s="63"/>
      <c r="K7" s="63"/>
      <c r="L7" s="63"/>
      <c r="M7" s="63"/>
      <c r="N7" s="63"/>
      <c r="O7" s="64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2"/>
      <c r="AL7" s="65" t="s">
        <v>6</v>
      </c>
      <c r="AM7" s="65"/>
      <c r="AN7" s="65"/>
      <c r="AO7" s="65"/>
      <c r="AP7" s="65"/>
      <c r="AQ7" s="65"/>
      <c r="AR7" s="65"/>
      <c r="AS7" s="65"/>
      <c r="AT7" s="62" t="s">
        <v>7</v>
      </c>
      <c r="AU7" s="63"/>
      <c r="AV7" s="63"/>
      <c r="AW7" s="63"/>
      <c r="AX7" s="63"/>
      <c r="AY7" s="63"/>
      <c r="AZ7" s="63"/>
      <c r="BA7" s="63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70" t="s">
        <v>9</v>
      </c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2"/>
    </row>
    <row r="8" spans="1:78" ht="18.75" customHeight="1" x14ac:dyDescent="0.15">
      <c r="A8" s="2"/>
      <c r="B8" s="73" t="str">
        <f>データ!$I$6</f>
        <v>法適用</v>
      </c>
      <c r="C8" s="74"/>
      <c r="D8" s="74"/>
      <c r="E8" s="74"/>
      <c r="F8" s="74"/>
      <c r="G8" s="74"/>
      <c r="H8" s="74"/>
      <c r="I8" s="73" t="str">
        <f>データ!$J$6</f>
        <v>水道事業</v>
      </c>
      <c r="J8" s="74"/>
      <c r="K8" s="74"/>
      <c r="L8" s="74"/>
      <c r="M8" s="74"/>
      <c r="N8" s="74"/>
      <c r="O8" s="75"/>
      <c r="P8" s="76" t="str">
        <f>データ!$K$6</f>
        <v>末端給水事業</v>
      </c>
      <c r="Q8" s="76"/>
      <c r="R8" s="76"/>
      <c r="S8" s="76"/>
      <c r="T8" s="76"/>
      <c r="U8" s="76"/>
      <c r="V8" s="76"/>
      <c r="W8" s="76" t="str">
        <f>データ!$L$6</f>
        <v>A8</v>
      </c>
      <c r="X8" s="76"/>
      <c r="Y8" s="76"/>
      <c r="Z8" s="76"/>
      <c r="AA8" s="76"/>
      <c r="AB8" s="76"/>
      <c r="AC8" s="76"/>
      <c r="AD8" s="76" t="str">
        <f>データ!$M$6</f>
        <v>非設置</v>
      </c>
      <c r="AE8" s="76"/>
      <c r="AF8" s="76"/>
      <c r="AG8" s="76"/>
      <c r="AH8" s="76"/>
      <c r="AI8" s="76"/>
      <c r="AJ8" s="76"/>
      <c r="AK8" s="2"/>
      <c r="AL8" s="59">
        <f>データ!$R$6</f>
        <v>4504</v>
      </c>
      <c r="AM8" s="59"/>
      <c r="AN8" s="59"/>
      <c r="AO8" s="59"/>
      <c r="AP8" s="59"/>
      <c r="AQ8" s="59"/>
      <c r="AR8" s="59"/>
      <c r="AS8" s="59"/>
      <c r="AT8" s="56">
        <f>データ!$S$6</f>
        <v>47.95</v>
      </c>
      <c r="AU8" s="57"/>
      <c r="AV8" s="57"/>
      <c r="AW8" s="57"/>
      <c r="AX8" s="57"/>
      <c r="AY8" s="57"/>
      <c r="AZ8" s="57"/>
      <c r="BA8" s="57"/>
      <c r="BB8" s="46">
        <f>データ!$T$6</f>
        <v>93.93</v>
      </c>
      <c r="BC8" s="46"/>
      <c r="BD8" s="46"/>
      <c r="BE8" s="46"/>
      <c r="BF8" s="46"/>
      <c r="BG8" s="46"/>
      <c r="BH8" s="46"/>
      <c r="BI8" s="46"/>
      <c r="BJ8" s="3"/>
      <c r="BK8" s="3"/>
      <c r="BL8" s="77" t="s">
        <v>10</v>
      </c>
      <c r="BM8" s="78"/>
      <c r="BN8" s="60" t="s">
        <v>11</v>
      </c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1"/>
    </row>
    <row r="9" spans="1:78" ht="18.75" customHeight="1" x14ac:dyDescent="0.15">
      <c r="A9" s="2"/>
      <c r="B9" s="62" t="s">
        <v>12</v>
      </c>
      <c r="C9" s="63"/>
      <c r="D9" s="63"/>
      <c r="E9" s="63"/>
      <c r="F9" s="63"/>
      <c r="G9" s="63"/>
      <c r="H9" s="63"/>
      <c r="I9" s="62" t="s">
        <v>13</v>
      </c>
      <c r="J9" s="63"/>
      <c r="K9" s="63"/>
      <c r="L9" s="63"/>
      <c r="M9" s="63"/>
      <c r="N9" s="63"/>
      <c r="O9" s="64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2"/>
      <c r="AE9" s="2"/>
      <c r="AF9" s="2"/>
      <c r="AG9" s="2"/>
      <c r="AH9" s="2"/>
      <c r="AI9" s="2"/>
      <c r="AJ9" s="2"/>
      <c r="AK9" s="2"/>
      <c r="AL9" s="65" t="s">
        <v>16</v>
      </c>
      <c r="AM9" s="65"/>
      <c r="AN9" s="65"/>
      <c r="AO9" s="65"/>
      <c r="AP9" s="65"/>
      <c r="AQ9" s="65"/>
      <c r="AR9" s="65"/>
      <c r="AS9" s="65"/>
      <c r="AT9" s="62" t="s">
        <v>17</v>
      </c>
      <c r="AU9" s="63"/>
      <c r="AV9" s="63"/>
      <c r="AW9" s="63"/>
      <c r="AX9" s="63"/>
      <c r="AY9" s="63"/>
      <c r="AZ9" s="63"/>
      <c r="BA9" s="63"/>
      <c r="BB9" s="65" t="s">
        <v>18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19</v>
      </c>
      <c r="BM9" s="67"/>
      <c r="BN9" s="68" t="s">
        <v>20</v>
      </c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9"/>
    </row>
    <row r="10" spans="1:78" ht="18.75" customHeight="1" x14ac:dyDescent="0.15">
      <c r="A10" s="2"/>
      <c r="B10" s="56" t="str">
        <f>データ!$N$6</f>
        <v>-</v>
      </c>
      <c r="C10" s="57"/>
      <c r="D10" s="57"/>
      <c r="E10" s="57"/>
      <c r="F10" s="57"/>
      <c r="G10" s="57"/>
      <c r="H10" s="57"/>
      <c r="I10" s="56">
        <f>データ!$O$6</f>
        <v>74.569999999999993</v>
      </c>
      <c r="J10" s="57"/>
      <c r="K10" s="57"/>
      <c r="L10" s="57"/>
      <c r="M10" s="57"/>
      <c r="N10" s="57"/>
      <c r="O10" s="58"/>
      <c r="P10" s="46">
        <f>データ!$P$6</f>
        <v>99.9</v>
      </c>
      <c r="Q10" s="46"/>
      <c r="R10" s="46"/>
      <c r="S10" s="46"/>
      <c r="T10" s="46"/>
      <c r="U10" s="46"/>
      <c r="V10" s="46"/>
      <c r="W10" s="59">
        <f>データ!$Q$6</f>
        <v>3620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2"/>
      <c r="AI10" s="2"/>
      <c r="AJ10" s="2"/>
      <c r="AK10" s="2"/>
      <c r="AL10" s="59">
        <f>データ!$U$6</f>
        <v>5733</v>
      </c>
      <c r="AM10" s="59"/>
      <c r="AN10" s="59"/>
      <c r="AO10" s="59"/>
      <c r="AP10" s="59"/>
      <c r="AQ10" s="59"/>
      <c r="AR10" s="59"/>
      <c r="AS10" s="59"/>
      <c r="AT10" s="56">
        <f>データ!$V$6</f>
        <v>9.25</v>
      </c>
      <c r="AU10" s="57"/>
      <c r="AV10" s="57"/>
      <c r="AW10" s="57"/>
      <c r="AX10" s="57"/>
      <c r="AY10" s="57"/>
      <c r="AZ10" s="57"/>
      <c r="BA10" s="57"/>
      <c r="BB10" s="46">
        <f>データ!$W$6</f>
        <v>619.78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21</v>
      </c>
      <c r="BM10" s="48"/>
      <c r="BN10" s="49" t="s">
        <v>22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1" t="s">
        <v>23</v>
      </c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</row>
    <row r="14" spans="1:78" ht="13.5" customHeight="1" x14ac:dyDescent="0.15">
      <c r="A14" s="2"/>
      <c r="B14" s="53" t="s">
        <v>24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5"/>
      <c r="BK14" s="2"/>
      <c r="BL14" s="34" t="s">
        <v>25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2"/>
      <c r="BK15" s="2"/>
      <c r="BL15" s="37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1" t="s">
        <v>110</v>
      </c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1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1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1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1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1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1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1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1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1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1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1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1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1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1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1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1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1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1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1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1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1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1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1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1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1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1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1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4" t="s">
        <v>26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7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1" t="s">
        <v>111</v>
      </c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1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1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1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1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1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1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1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1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1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1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1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1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3"/>
    </row>
    <row r="60" spans="1:78" ht="13.5" customHeight="1" x14ac:dyDescent="0.15">
      <c r="A60" s="2"/>
      <c r="B60" s="40" t="s">
        <v>27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2"/>
      <c r="BK60" s="2"/>
      <c r="BL60" s="31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3"/>
    </row>
    <row r="61" spans="1:78" ht="13.5" customHeight="1" x14ac:dyDescent="0.15">
      <c r="A61" s="2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2"/>
      <c r="BK61" s="2"/>
      <c r="BL61" s="31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1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4" t="s">
        <v>28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7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1" t="s">
        <v>112</v>
      </c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1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1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1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1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1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1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1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1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1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1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1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1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1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1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1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3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pwfEC7K5pu8lr2my1dJMcZD3V6MLJmIeMnL6cuwTHcMMcFFERrDVt74yFq523tBeyLMPxNORPty5kWTt/nT0Hw==" saltValue="IInUf/PyQihHwg6WfC/Z3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53660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秋田県　井川町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74.569999999999993</v>
      </c>
      <c r="P6" s="21">
        <f t="shared" si="3"/>
        <v>99.9</v>
      </c>
      <c r="Q6" s="21">
        <f t="shared" si="3"/>
        <v>3620</v>
      </c>
      <c r="R6" s="21">
        <f t="shared" si="3"/>
        <v>4504</v>
      </c>
      <c r="S6" s="21">
        <f t="shared" si="3"/>
        <v>47.95</v>
      </c>
      <c r="T6" s="21">
        <f t="shared" si="3"/>
        <v>93.93</v>
      </c>
      <c r="U6" s="21">
        <f t="shared" si="3"/>
        <v>5733</v>
      </c>
      <c r="V6" s="21">
        <f t="shared" si="3"/>
        <v>9.25</v>
      </c>
      <c r="W6" s="21">
        <f t="shared" si="3"/>
        <v>619.78</v>
      </c>
      <c r="X6" s="22">
        <f>IF(X7="",NA(),X7)</f>
        <v>120.16</v>
      </c>
      <c r="Y6" s="22">
        <f t="shared" ref="Y6:AG6" si="4">IF(Y7="",NA(),Y7)</f>
        <v>116.75</v>
      </c>
      <c r="Z6" s="22">
        <f t="shared" si="4"/>
        <v>109.41</v>
      </c>
      <c r="AA6" s="22">
        <f t="shared" si="4"/>
        <v>110.69</v>
      </c>
      <c r="AB6" s="22">
        <f t="shared" si="4"/>
        <v>103.38</v>
      </c>
      <c r="AC6" s="22">
        <f t="shared" si="4"/>
        <v>104.47</v>
      </c>
      <c r="AD6" s="22">
        <f t="shared" si="4"/>
        <v>103.81</v>
      </c>
      <c r="AE6" s="22">
        <f t="shared" si="4"/>
        <v>104.35</v>
      </c>
      <c r="AF6" s="22">
        <f t="shared" si="4"/>
        <v>105.34</v>
      </c>
      <c r="AG6" s="22">
        <f t="shared" si="4"/>
        <v>105.77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16.399999999999999</v>
      </c>
      <c r="AO6" s="22">
        <f t="shared" si="5"/>
        <v>25.66</v>
      </c>
      <c r="AP6" s="22">
        <f t="shared" si="5"/>
        <v>21.69</v>
      </c>
      <c r="AQ6" s="22">
        <f t="shared" si="5"/>
        <v>24.04</v>
      </c>
      <c r="AR6" s="22">
        <f t="shared" si="5"/>
        <v>28.03</v>
      </c>
      <c r="AS6" s="21" t="str">
        <f>IF(AS7="","",IF(AS7="-","【-】","【"&amp;SUBSTITUTE(TEXT(AS7,"#,##0.00"),"-","△")&amp;"】"))</f>
        <v>【1.30】</v>
      </c>
      <c r="AT6" s="22">
        <f>IF(AT7="",NA(),AT7)</f>
        <v>147</v>
      </c>
      <c r="AU6" s="22">
        <f t="shared" ref="AU6:BC6" si="6">IF(AU7="",NA(),AU7)</f>
        <v>226.64</v>
      </c>
      <c r="AV6" s="22">
        <f t="shared" si="6"/>
        <v>249.76</v>
      </c>
      <c r="AW6" s="22">
        <f t="shared" si="6"/>
        <v>245.14</v>
      </c>
      <c r="AX6" s="22">
        <f t="shared" si="6"/>
        <v>276.68</v>
      </c>
      <c r="AY6" s="22">
        <f t="shared" si="6"/>
        <v>293.23</v>
      </c>
      <c r="AZ6" s="22">
        <f t="shared" si="6"/>
        <v>300.14</v>
      </c>
      <c r="BA6" s="22">
        <f t="shared" si="6"/>
        <v>301.04000000000002</v>
      </c>
      <c r="BB6" s="22">
        <f t="shared" si="6"/>
        <v>305.08</v>
      </c>
      <c r="BC6" s="22">
        <f t="shared" si="6"/>
        <v>305.33999999999997</v>
      </c>
      <c r="BD6" s="21" t="str">
        <f>IF(BD7="","",IF(BD7="-","【-】","【"&amp;SUBSTITUTE(TEXT(BD7,"#,##0.00"),"-","△")&amp;"】"))</f>
        <v>【261.51】</v>
      </c>
      <c r="BE6" s="22">
        <f>IF(BE7="",NA(),BE7)</f>
        <v>327.82</v>
      </c>
      <c r="BF6" s="22">
        <f t="shared" ref="BF6:BN6" si="7">IF(BF7="",NA(),BF7)</f>
        <v>354.07</v>
      </c>
      <c r="BG6" s="22">
        <f t="shared" si="7"/>
        <v>325.55</v>
      </c>
      <c r="BH6" s="22">
        <f t="shared" si="7"/>
        <v>297.93</v>
      </c>
      <c r="BI6" s="22">
        <f t="shared" si="7"/>
        <v>270.37</v>
      </c>
      <c r="BJ6" s="22">
        <f t="shared" si="7"/>
        <v>542.29999999999995</v>
      </c>
      <c r="BK6" s="22">
        <f t="shared" si="7"/>
        <v>566.65</v>
      </c>
      <c r="BL6" s="22">
        <f t="shared" si="7"/>
        <v>551.62</v>
      </c>
      <c r="BM6" s="22">
        <f t="shared" si="7"/>
        <v>585.59</v>
      </c>
      <c r="BN6" s="22">
        <f t="shared" si="7"/>
        <v>561.34</v>
      </c>
      <c r="BO6" s="21" t="str">
        <f>IF(BO7="","",IF(BO7="-","【-】","【"&amp;SUBSTITUTE(TEXT(BO7,"#,##0.00"),"-","△")&amp;"】"))</f>
        <v>【265.16】</v>
      </c>
      <c r="BP6" s="22">
        <f>IF(BP7="",NA(),BP7)</f>
        <v>113.24</v>
      </c>
      <c r="BQ6" s="22">
        <f t="shared" ref="BQ6:BY6" si="8">IF(BQ7="",NA(),BQ7)</f>
        <v>115.42</v>
      </c>
      <c r="BR6" s="22">
        <f t="shared" si="8"/>
        <v>107.85</v>
      </c>
      <c r="BS6" s="22">
        <f t="shared" si="8"/>
        <v>109.16</v>
      </c>
      <c r="BT6" s="22">
        <f t="shared" si="8"/>
        <v>101.67</v>
      </c>
      <c r="BU6" s="22">
        <f t="shared" si="8"/>
        <v>87.51</v>
      </c>
      <c r="BV6" s="22">
        <f t="shared" si="8"/>
        <v>84.77</v>
      </c>
      <c r="BW6" s="22">
        <f t="shared" si="8"/>
        <v>87.11</v>
      </c>
      <c r="BX6" s="22">
        <f t="shared" si="8"/>
        <v>82.78</v>
      </c>
      <c r="BY6" s="22">
        <f t="shared" si="8"/>
        <v>84.82</v>
      </c>
      <c r="BZ6" s="21" t="str">
        <f>IF(BZ7="","",IF(BZ7="-","【-】","【"&amp;SUBSTITUTE(TEXT(BZ7,"#,##0.00"),"-","△")&amp;"】"))</f>
        <v>【102.35】</v>
      </c>
      <c r="CA6" s="22">
        <f>IF(CA7="",NA(),CA7)</f>
        <v>154.41</v>
      </c>
      <c r="CB6" s="22">
        <f t="shared" ref="CB6:CJ6" si="9">IF(CB7="",NA(),CB7)</f>
        <v>151.61000000000001</v>
      </c>
      <c r="CC6" s="22">
        <f t="shared" si="9"/>
        <v>161.9</v>
      </c>
      <c r="CD6" s="22">
        <f t="shared" si="9"/>
        <v>160.71</v>
      </c>
      <c r="CE6" s="22">
        <f t="shared" si="9"/>
        <v>172.71</v>
      </c>
      <c r="CF6" s="22">
        <f t="shared" si="9"/>
        <v>218.42</v>
      </c>
      <c r="CG6" s="22">
        <f t="shared" si="9"/>
        <v>227.27</v>
      </c>
      <c r="CH6" s="22">
        <f t="shared" si="9"/>
        <v>223.98</v>
      </c>
      <c r="CI6" s="22">
        <f t="shared" si="9"/>
        <v>225.09</v>
      </c>
      <c r="CJ6" s="22">
        <f t="shared" si="9"/>
        <v>224.82</v>
      </c>
      <c r="CK6" s="21" t="str">
        <f>IF(CK7="","",IF(CK7="-","【-】","【"&amp;SUBSTITUTE(TEXT(CK7,"#,##0.00"),"-","△")&amp;"】"))</f>
        <v>【167.74】</v>
      </c>
      <c r="CL6" s="22">
        <f>IF(CL7="",NA(),CL7)</f>
        <v>65.53</v>
      </c>
      <c r="CM6" s="22">
        <f t="shared" ref="CM6:CU6" si="10">IF(CM7="",NA(),CM7)</f>
        <v>61.14</v>
      </c>
      <c r="CN6" s="22">
        <f t="shared" si="10"/>
        <v>59.38</v>
      </c>
      <c r="CO6" s="22">
        <f t="shared" si="10"/>
        <v>62.21</v>
      </c>
      <c r="CP6" s="22">
        <f t="shared" si="10"/>
        <v>61.41</v>
      </c>
      <c r="CQ6" s="22">
        <f t="shared" si="10"/>
        <v>50.24</v>
      </c>
      <c r="CR6" s="22">
        <f t="shared" si="10"/>
        <v>50.29</v>
      </c>
      <c r="CS6" s="22">
        <f t="shared" si="10"/>
        <v>49.64</v>
      </c>
      <c r="CT6" s="22">
        <f t="shared" si="10"/>
        <v>49.38</v>
      </c>
      <c r="CU6" s="22">
        <f t="shared" si="10"/>
        <v>50.09</v>
      </c>
      <c r="CV6" s="21" t="str">
        <f>IF(CV7="","",IF(CV7="-","【-】","【"&amp;SUBSTITUTE(TEXT(CV7,"#,##0.00"),"-","△")&amp;"】"))</f>
        <v>【60.29】</v>
      </c>
      <c r="CW6" s="22">
        <f>IF(CW7="",NA(),CW7)</f>
        <v>81.739999999999995</v>
      </c>
      <c r="CX6" s="22">
        <f t="shared" ref="CX6:DF6" si="11">IF(CX7="",NA(),CX7)</f>
        <v>88.45</v>
      </c>
      <c r="CY6" s="22">
        <f t="shared" si="11"/>
        <v>91.17</v>
      </c>
      <c r="CZ6" s="22">
        <f t="shared" si="11"/>
        <v>86.58</v>
      </c>
      <c r="DA6" s="22">
        <f t="shared" si="11"/>
        <v>87.03</v>
      </c>
      <c r="DB6" s="22">
        <f t="shared" si="11"/>
        <v>78.650000000000006</v>
      </c>
      <c r="DC6" s="22">
        <f t="shared" si="11"/>
        <v>77.73</v>
      </c>
      <c r="DD6" s="22">
        <f t="shared" si="11"/>
        <v>78.09</v>
      </c>
      <c r="DE6" s="22">
        <f t="shared" si="11"/>
        <v>78.010000000000005</v>
      </c>
      <c r="DF6" s="22">
        <f t="shared" si="11"/>
        <v>77.599999999999994</v>
      </c>
      <c r="DG6" s="21" t="str">
        <f>IF(DG7="","",IF(DG7="-","【-】","【"&amp;SUBSTITUTE(TEXT(DG7,"#,##0.00"),"-","△")&amp;"】"))</f>
        <v>【90.12】</v>
      </c>
      <c r="DH6" s="22">
        <f>IF(DH7="",NA(),DH7)</f>
        <v>50.7</v>
      </c>
      <c r="DI6" s="22">
        <f t="shared" ref="DI6:DQ6" si="12">IF(DI7="",NA(),DI7)</f>
        <v>51.2</v>
      </c>
      <c r="DJ6" s="22">
        <f t="shared" si="12"/>
        <v>53.04</v>
      </c>
      <c r="DK6" s="22">
        <f t="shared" si="12"/>
        <v>54.42</v>
      </c>
      <c r="DL6" s="22">
        <f t="shared" si="12"/>
        <v>56.62</v>
      </c>
      <c r="DM6" s="22">
        <f t="shared" si="12"/>
        <v>45.14</v>
      </c>
      <c r="DN6" s="22">
        <f t="shared" si="12"/>
        <v>45.85</v>
      </c>
      <c r="DO6" s="22">
        <f t="shared" si="12"/>
        <v>47.31</v>
      </c>
      <c r="DP6" s="22">
        <f t="shared" si="12"/>
        <v>47.5</v>
      </c>
      <c r="DQ6" s="22">
        <f t="shared" si="12"/>
        <v>48.41</v>
      </c>
      <c r="DR6" s="21" t="str">
        <f>IF(DR7="","",IF(DR7="-","【-】","【"&amp;SUBSTITUTE(TEXT(DR7,"#,##0.00"),"-","△")&amp;"】"))</f>
        <v>【50.88】</v>
      </c>
      <c r="DS6" s="22">
        <f>IF(DS7="",NA(),DS7)</f>
        <v>11.97</v>
      </c>
      <c r="DT6" s="22">
        <f t="shared" ref="DT6:EB6" si="13">IF(DT7="",NA(),DT7)</f>
        <v>11.97</v>
      </c>
      <c r="DU6" s="22">
        <f t="shared" si="13"/>
        <v>11.97</v>
      </c>
      <c r="DV6" s="22">
        <f t="shared" si="13"/>
        <v>11.97</v>
      </c>
      <c r="DW6" s="22">
        <f t="shared" si="13"/>
        <v>11.97</v>
      </c>
      <c r="DX6" s="22">
        <f t="shared" si="13"/>
        <v>13.58</v>
      </c>
      <c r="DY6" s="22">
        <f t="shared" si="13"/>
        <v>14.13</v>
      </c>
      <c r="DZ6" s="22">
        <f t="shared" si="13"/>
        <v>16.77</v>
      </c>
      <c r="EA6" s="22">
        <f t="shared" si="13"/>
        <v>17.399999999999999</v>
      </c>
      <c r="EB6" s="22">
        <f t="shared" si="13"/>
        <v>18.64</v>
      </c>
      <c r="EC6" s="21" t="str">
        <f>IF(EC7="","",IF(EC7="-","【-】","【"&amp;SUBSTITUTE(TEXT(EC7,"#,##0.00"),"-","△")&amp;"】"))</f>
        <v>【22.30】</v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0.44</v>
      </c>
      <c r="EJ6" s="22">
        <f t="shared" si="14"/>
        <v>0.52</v>
      </c>
      <c r="EK6" s="22">
        <f t="shared" si="14"/>
        <v>0.47</v>
      </c>
      <c r="EL6" s="22">
        <f t="shared" si="14"/>
        <v>0.4</v>
      </c>
      <c r="EM6" s="22">
        <f t="shared" si="14"/>
        <v>0.36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53660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74.569999999999993</v>
      </c>
      <c r="P7" s="25">
        <v>99.9</v>
      </c>
      <c r="Q7" s="25">
        <v>3620</v>
      </c>
      <c r="R7" s="25">
        <v>4504</v>
      </c>
      <c r="S7" s="25">
        <v>47.95</v>
      </c>
      <c r="T7" s="25">
        <v>93.93</v>
      </c>
      <c r="U7" s="25">
        <v>5733</v>
      </c>
      <c r="V7" s="25">
        <v>9.25</v>
      </c>
      <c r="W7" s="25">
        <v>619.78</v>
      </c>
      <c r="X7" s="25">
        <v>120.16</v>
      </c>
      <c r="Y7" s="25">
        <v>116.75</v>
      </c>
      <c r="Z7" s="25">
        <v>109.41</v>
      </c>
      <c r="AA7" s="25">
        <v>110.69</v>
      </c>
      <c r="AB7" s="25">
        <v>103.38</v>
      </c>
      <c r="AC7" s="25">
        <v>104.47</v>
      </c>
      <c r="AD7" s="25">
        <v>103.81</v>
      </c>
      <c r="AE7" s="25">
        <v>104.35</v>
      </c>
      <c r="AF7" s="25">
        <v>105.34</v>
      </c>
      <c r="AG7" s="25">
        <v>105.77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16.399999999999999</v>
      </c>
      <c r="AO7" s="25">
        <v>25.66</v>
      </c>
      <c r="AP7" s="25">
        <v>21.69</v>
      </c>
      <c r="AQ7" s="25">
        <v>24.04</v>
      </c>
      <c r="AR7" s="25">
        <v>28.03</v>
      </c>
      <c r="AS7" s="25">
        <v>1.3</v>
      </c>
      <c r="AT7" s="25">
        <v>147</v>
      </c>
      <c r="AU7" s="25">
        <v>226.64</v>
      </c>
      <c r="AV7" s="25">
        <v>249.76</v>
      </c>
      <c r="AW7" s="25">
        <v>245.14</v>
      </c>
      <c r="AX7" s="25">
        <v>276.68</v>
      </c>
      <c r="AY7" s="25">
        <v>293.23</v>
      </c>
      <c r="AZ7" s="25">
        <v>300.14</v>
      </c>
      <c r="BA7" s="25">
        <v>301.04000000000002</v>
      </c>
      <c r="BB7" s="25">
        <v>305.08</v>
      </c>
      <c r="BC7" s="25">
        <v>305.33999999999997</v>
      </c>
      <c r="BD7" s="25">
        <v>261.51</v>
      </c>
      <c r="BE7" s="25">
        <v>327.82</v>
      </c>
      <c r="BF7" s="25">
        <v>354.07</v>
      </c>
      <c r="BG7" s="25">
        <v>325.55</v>
      </c>
      <c r="BH7" s="25">
        <v>297.93</v>
      </c>
      <c r="BI7" s="25">
        <v>270.37</v>
      </c>
      <c r="BJ7" s="25">
        <v>542.29999999999995</v>
      </c>
      <c r="BK7" s="25">
        <v>566.65</v>
      </c>
      <c r="BL7" s="25">
        <v>551.62</v>
      </c>
      <c r="BM7" s="25">
        <v>585.59</v>
      </c>
      <c r="BN7" s="25">
        <v>561.34</v>
      </c>
      <c r="BO7" s="25">
        <v>265.16000000000003</v>
      </c>
      <c r="BP7" s="25">
        <v>113.24</v>
      </c>
      <c r="BQ7" s="25">
        <v>115.42</v>
      </c>
      <c r="BR7" s="25">
        <v>107.85</v>
      </c>
      <c r="BS7" s="25">
        <v>109.16</v>
      </c>
      <c r="BT7" s="25">
        <v>101.67</v>
      </c>
      <c r="BU7" s="25">
        <v>87.51</v>
      </c>
      <c r="BV7" s="25">
        <v>84.77</v>
      </c>
      <c r="BW7" s="25">
        <v>87.11</v>
      </c>
      <c r="BX7" s="25">
        <v>82.78</v>
      </c>
      <c r="BY7" s="25">
        <v>84.82</v>
      </c>
      <c r="BZ7" s="25">
        <v>102.35</v>
      </c>
      <c r="CA7" s="25">
        <v>154.41</v>
      </c>
      <c r="CB7" s="25">
        <v>151.61000000000001</v>
      </c>
      <c r="CC7" s="25">
        <v>161.9</v>
      </c>
      <c r="CD7" s="25">
        <v>160.71</v>
      </c>
      <c r="CE7" s="25">
        <v>172.71</v>
      </c>
      <c r="CF7" s="25">
        <v>218.42</v>
      </c>
      <c r="CG7" s="25">
        <v>227.27</v>
      </c>
      <c r="CH7" s="25">
        <v>223.98</v>
      </c>
      <c r="CI7" s="25">
        <v>225.09</v>
      </c>
      <c r="CJ7" s="25">
        <v>224.82</v>
      </c>
      <c r="CK7" s="25">
        <v>167.74</v>
      </c>
      <c r="CL7" s="25">
        <v>65.53</v>
      </c>
      <c r="CM7" s="25">
        <v>61.14</v>
      </c>
      <c r="CN7" s="25">
        <v>59.38</v>
      </c>
      <c r="CO7" s="25">
        <v>62.21</v>
      </c>
      <c r="CP7" s="25">
        <v>61.41</v>
      </c>
      <c r="CQ7" s="25">
        <v>50.24</v>
      </c>
      <c r="CR7" s="25">
        <v>50.29</v>
      </c>
      <c r="CS7" s="25">
        <v>49.64</v>
      </c>
      <c r="CT7" s="25">
        <v>49.38</v>
      </c>
      <c r="CU7" s="25">
        <v>50.09</v>
      </c>
      <c r="CV7" s="25">
        <v>60.29</v>
      </c>
      <c r="CW7" s="25">
        <v>81.739999999999995</v>
      </c>
      <c r="CX7" s="25">
        <v>88.45</v>
      </c>
      <c r="CY7" s="25">
        <v>91.17</v>
      </c>
      <c r="CZ7" s="25">
        <v>86.58</v>
      </c>
      <c r="DA7" s="25">
        <v>87.03</v>
      </c>
      <c r="DB7" s="25">
        <v>78.650000000000006</v>
      </c>
      <c r="DC7" s="25">
        <v>77.73</v>
      </c>
      <c r="DD7" s="25">
        <v>78.09</v>
      </c>
      <c r="DE7" s="25">
        <v>78.010000000000005</v>
      </c>
      <c r="DF7" s="25">
        <v>77.599999999999994</v>
      </c>
      <c r="DG7" s="25">
        <v>90.12</v>
      </c>
      <c r="DH7" s="25">
        <v>50.7</v>
      </c>
      <c r="DI7" s="25">
        <v>51.2</v>
      </c>
      <c r="DJ7" s="25">
        <v>53.04</v>
      </c>
      <c r="DK7" s="25">
        <v>54.42</v>
      </c>
      <c r="DL7" s="25">
        <v>56.62</v>
      </c>
      <c r="DM7" s="25">
        <v>45.14</v>
      </c>
      <c r="DN7" s="25">
        <v>45.85</v>
      </c>
      <c r="DO7" s="25">
        <v>47.31</v>
      </c>
      <c r="DP7" s="25">
        <v>47.5</v>
      </c>
      <c r="DQ7" s="25">
        <v>48.41</v>
      </c>
      <c r="DR7" s="25">
        <v>50.88</v>
      </c>
      <c r="DS7" s="25">
        <v>11.97</v>
      </c>
      <c r="DT7" s="25">
        <v>11.97</v>
      </c>
      <c r="DU7" s="25">
        <v>11.97</v>
      </c>
      <c r="DV7" s="25">
        <v>11.97</v>
      </c>
      <c r="DW7" s="25">
        <v>11.97</v>
      </c>
      <c r="DX7" s="25">
        <v>13.58</v>
      </c>
      <c r="DY7" s="25">
        <v>14.13</v>
      </c>
      <c r="DZ7" s="25">
        <v>16.77</v>
      </c>
      <c r="EA7" s="25">
        <v>17.399999999999999</v>
      </c>
      <c r="EB7" s="25">
        <v>18.64</v>
      </c>
      <c r="EC7" s="25">
        <v>22.3</v>
      </c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0.44</v>
      </c>
      <c r="EJ7" s="25">
        <v>0.52</v>
      </c>
      <c r="EK7" s="25">
        <v>0.47</v>
      </c>
      <c r="EL7" s="25">
        <v>0.4</v>
      </c>
      <c r="EM7" s="25">
        <v>0.36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naibu61</cp:lastModifiedBy>
  <dcterms:created xsi:type="dcterms:W3CDTF">2022-12-01T00:53:33Z</dcterms:created>
  <dcterms:modified xsi:type="dcterms:W3CDTF">2023-01-20T04:40:38Z</dcterms:modified>
  <cp:category/>
</cp:coreProperties>
</file>