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naibu61\Desktop\R5報告\20240124公営企業に係る経営比較分析表（令和４年度決算）の分析等について\"/>
    </mc:Choice>
  </mc:AlternateContent>
  <xr:revisionPtr revIDLastSave="0" documentId="13_ncr:1_{307417C3-6FC2-4181-A0FC-5941E0FD3E85}" xr6:coauthVersionLast="43" xr6:coauthVersionMax="43" xr10:uidLastSave="{00000000-0000-0000-0000-000000000000}"/>
  <workbookProtection workbookAlgorithmName="SHA-512" workbookHashValue="axKn3265t4Fx9RjcqkMnDEW87cQuFBPUbQO9kTt3JBJXEqJ2w/8u0l5W3E2o1oS8WmJOCK2UOD9ERSChsxk9BQ==" workbookSaltValue="OFxkfjv9ifVbykeW+H2t+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<sst xmlns="http://schemas.openxmlformats.org/spreadsheetml/2006/main" count="228" uniqueCount="113">
  <si>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</si>
  <si>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</si>
  <si>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</si>
  <si>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</si>
  <si>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</si>
  <si>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</si>
  <si>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</si>
  <si>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</si>
  <si>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</si>
  <si>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</si>
  <si>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</si>
  <si>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</si>
  <si>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</si>
  <si>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</si>
  <si>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</si>
  <si>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</si>
  <si>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</si>
  <si>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</si>
  <si>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</si>
  <si>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</si>
  <si>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</si>
  <si>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</si>
  <si>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</si>
  <si>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</si>
  <si>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</si>
  <si>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</si>
  <si>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</si>
  <si>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</si>
  <si>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</si>
  <si>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</si>
  <si>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</si>
  <si>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</si>
  <si>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</si>
  <si>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</si>
  <si>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</si>
  <si>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</si>
  <si>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</si>
  <si>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</si>
  <si>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</si>
  <si>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</si>
  <si>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</si>
  <si>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</si>
  <si>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</si>
  <si>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</si>
  <si>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</si>
  <si>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</si>
  <si>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</si>
  <si>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</si>
  <si>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</si>
  <si>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</si>
  <si>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</si>
  <si>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</si>
  <si>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</si>
  <si>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</si>
  <si>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</si>
  <si>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</si>
  <si>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</si>
  <si>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</si>
  <si>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</si>
  <si>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</si>
  <si>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</si>
  <si>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</si>
  <si>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</si>
  <si>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</si>
  <si>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</si>
  <si>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</si>
  <si>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</si>
  <si>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</si>
  <si>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</si>
  <si>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</si>
  <si>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</si>
  <si>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</si>
  <si>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</si>
  <si>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</si>
  <si>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</si>
  <si>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</si>
  <si>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</si>
  <si>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</si>
  <si>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</si>
  <si>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</si>
  <si>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</si>
  <si>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</si>
  <si>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</si>
  <si>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</si>
  <si>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</si>
  <si>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</si>
  <si>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</si>
  <si>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</si>
  <si>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</si>
  <si>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</si>
  <si>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</si>
  <si>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</si>
  <si>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</si>
  <si>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</si>
  <si>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</si>
  <si>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</si>
  <si>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</si>
  <si>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</si>
  <si>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</si>
  <si>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</si>
  <si>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</si>
  <si>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</si>
  <si>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</si>
  <si>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</si>
  <si>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</si>
  <si>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</si>
  <si>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</si>
  <si>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</si>
  <si>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</si>
  <si>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</si>
  <si>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については黒字で推移しているものの、近年は人口減少による収益の減少が著しい。費用面でも人件費、各種維持管理費用が上昇している。令和５年度より費用の節減に努めているものの物価上昇の影響もあり、今後の見通しは厳しい。
　流動比率についてはここ数年大規模な工事を実施していないため上昇傾向にある。令和６年度にポンプ更新等の大きな工事があるため、それ以降は減少に転じると予想される。
　企業債残高対給水収益比率は平均を大きく下回っており、健全性は確保されている。
　料金回収率は１００％を超えているため、適切な料金収入を確保している。
　給水原価は平均より下回っているものの、上昇傾向にあるため注視が必要である。
　施設利用率は平均値より高い数値となっているが、人口減少により総配水量が減少していくことから、施設の遊休率も高くなっていくことが予想される。
</t>
    <rPh sb="1" eb="3">
      <t>ケイジョウ</t>
    </rPh>
    <rPh sb="3" eb="5">
      <t>シュウシ</t>
    </rPh>
    <rPh sb="5" eb="7">
      <t>ヒリツ</t>
    </rPh>
    <rPh sb="12" eb="14">
      <t>クロジ</t>
    </rPh>
    <rPh sb="15" eb="17">
      <t>スイイ</t>
    </rPh>
    <rPh sb="25" eb="27">
      <t>キンネン</t>
    </rPh>
    <rPh sb="28" eb="30">
      <t>ジンコウ</t>
    </rPh>
    <rPh sb="30" eb="32">
      <t>ゲンショウ</t>
    </rPh>
    <rPh sb="35" eb="37">
      <t>シュウエキ</t>
    </rPh>
    <rPh sb="38" eb="40">
      <t>ゲンショウ</t>
    </rPh>
    <rPh sb="41" eb="42">
      <t>イチジル</t>
    </rPh>
    <rPh sb="45" eb="48">
      <t>ヒヨウメン</t>
    </rPh>
    <rPh sb="50" eb="53">
      <t>ジンケンヒ</t>
    </rPh>
    <rPh sb="54" eb="56">
      <t>カクシュ</t>
    </rPh>
    <rPh sb="56" eb="58">
      <t>イジ</t>
    </rPh>
    <rPh sb="58" eb="60">
      <t>カンリ</t>
    </rPh>
    <rPh sb="60" eb="62">
      <t>ヒヨウ</t>
    </rPh>
    <rPh sb="63" eb="65">
      <t>ジョウショウ</t>
    </rPh>
    <rPh sb="70" eb="72">
      <t>レイワ</t>
    </rPh>
    <rPh sb="73" eb="75">
      <t>ネンド</t>
    </rPh>
    <rPh sb="77" eb="79">
      <t>ヒヨウ</t>
    </rPh>
    <rPh sb="80" eb="82">
      <t>セツゲン</t>
    </rPh>
    <rPh sb="83" eb="84">
      <t>ツト</t>
    </rPh>
    <rPh sb="91" eb="93">
      <t>ブッカ</t>
    </rPh>
    <rPh sb="93" eb="95">
      <t>ジョウショウ</t>
    </rPh>
    <rPh sb="96" eb="98">
      <t>エイキョウ</t>
    </rPh>
    <rPh sb="102" eb="104">
      <t>コンゴ</t>
    </rPh>
    <rPh sb="105" eb="107">
      <t>ミトオ</t>
    </rPh>
    <rPh sb="109" eb="110">
      <t>キビ</t>
    </rPh>
    <rPh sb="115" eb="117">
      <t>リュウドウ</t>
    </rPh>
    <rPh sb="117" eb="119">
      <t>ヒリツ</t>
    </rPh>
    <rPh sb="126" eb="128">
      <t>スウネン</t>
    </rPh>
    <rPh sb="128" eb="131">
      <t>ダイキボ</t>
    </rPh>
    <rPh sb="132" eb="134">
      <t>コウジ</t>
    </rPh>
    <rPh sb="135" eb="137">
      <t>ジッシ</t>
    </rPh>
    <rPh sb="144" eb="146">
      <t>ジョウショウ</t>
    </rPh>
    <rPh sb="146" eb="148">
      <t>ケイコウ</t>
    </rPh>
    <rPh sb="152" eb="154">
      <t>レイワ</t>
    </rPh>
    <rPh sb="155" eb="157">
      <t>ネンド</t>
    </rPh>
    <rPh sb="161" eb="163">
      <t>コウシン</t>
    </rPh>
    <rPh sb="163" eb="164">
      <t>トウ</t>
    </rPh>
    <rPh sb="165" eb="166">
      <t>オオ</t>
    </rPh>
    <rPh sb="168" eb="170">
      <t>コウジ</t>
    </rPh>
    <rPh sb="178" eb="180">
      <t>イコウ</t>
    </rPh>
    <rPh sb="181" eb="183">
      <t>ゲンショウ</t>
    </rPh>
    <rPh sb="184" eb="185">
      <t>テン</t>
    </rPh>
    <rPh sb="188" eb="190">
      <t>ヨソウ</t>
    </rPh>
    <rPh sb="236" eb="238">
      <t>リョウキン</t>
    </rPh>
    <rPh sb="238" eb="240">
      <t>カイシュウ</t>
    </rPh>
    <rPh sb="240" eb="241">
      <t>リツ</t>
    </rPh>
    <rPh sb="247" eb="248">
      <t>コ</t>
    </rPh>
    <rPh sb="255" eb="257">
      <t>テキセツ</t>
    </rPh>
    <rPh sb="258" eb="260">
      <t>リョウキン</t>
    </rPh>
    <rPh sb="260" eb="262">
      <t>シュウニュウ</t>
    </rPh>
    <rPh sb="263" eb="265">
      <t>カクホ</t>
    </rPh>
    <rPh sb="272" eb="274">
      <t>キュウスイ</t>
    </rPh>
    <rPh sb="274" eb="276">
      <t>ゲンカ</t>
    </rPh>
    <rPh sb="277" eb="279">
      <t>ヘイキン</t>
    </rPh>
    <rPh sb="281" eb="283">
      <t>シタマワ</t>
    </rPh>
    <rPh sb="291" eb="293">
      <t>ジョウショウ</t>
    </rPh>
    <rPh sb="293" eb="295">
      <t>ケイコウ</t>
    </rPh>
    <rPh sb="300" eb="302">
      <t>チュウシ</t>
    </rPh>
    <rPh sb="303" eb="305">
      <t>ヒツヨウ</t>
    </rPh>
    <rPh sb="311" eb="313">
      <t>シセツ</t>
    </rPh>
    <rPh sb="313" eb="315">
      <t>リヨウ</t>
    </rPh>
    <rPh sb="315" eb="316">
      <t>リツ</t>
    </rPh>
    <rPh sb="317" eb="320">
      <t>ヘイキンチ</t>
    </rPh>
    <rPh sb="322" eb="323">
      <t>タカ</t>
    </rPh>
    <rPh sb="324" eb="326">
      <t>スウチ</t>
    </rPh>
    <rPh sb="334" eb="336">
      <t>ジンコウ</t>
    </rPh>
    <rPh sb="336" eb="338">
      <t>ゲンショウ</t>
    </rPh>
    <rPh sb="341" eb="342">
      <t>ソウ</t>
    </rPh>
    <rPh sb="342" eb="344">
      <t>ハイスイ</t>
    </rPh>
    <rPh sb="344" eb="345">
      <t>リョウ</t>
    </rPh>
    <rPh sb="346" eb="348">
      <t>ゲンショウ</t>
    </rPh>
    <rPh sb="357" eb="359">
      <t>シセツ</t>
    </rPh>
    <rPh sb="360" eb="362">
      <t>ユウキュウ</t>
    </rPh>
    <rPh sb="362" eb="363">
      <t>リツ</t>
    </rPh>
    <rPh sb="364" eb="365">
      <t>タカ</t>
    </rPh>
    <rPh sb="374" eb="376">
      <t>ヨソウ</t>
    </rPh>
    <phoneticPr fontId="4"/>
  </si>
  <si>
    <t>　管路経過率は平均値より低くなっている。管路の更新は緊急性は低いが、今後増加が見込まれるため、財源確保や経営に与える影響を検討し、計画的に更新していく必要がある。</t>
    <rPh sb="1" eb="3">
      <t>カンロ</t>
    </rPh>
    <rPh sb="3" eb="5">
      <t>ケイカ</t>
    </rPh>
    <rPh sb="5" eb="6">
      <t>リツ</t>
    </rPh>
    <rPh sb="7" eb="10">
      <t>ヘイキンチ</t>
    </rPh>
    <rPh sb="12" eb="13">
      <t>ヒク</t>
    </rPh>
    <rPh sb="20" eb="22">
      <t>カンロ</t>
    </rPh>
    <rPh sb="23" eb="25">
      <t>コウシン</t>
    </rPh>
    <rPh sb="26" eb="29">
      <t>キンキュウセイ</t>
    </rPh>
    <rPh sb="30" eb="31">
      <t>ヒク</t>
    </rPh>
    <rPh sb="34" eb="36">
      <t>コンゴ</t>
    </rPh>
    <rPh sb="36" eb="38">
      <t>ゾウカ</t>
    </rPh>
    <rPh sb="39" eb="41">
      <t>ミコ</t>
    </rPh>
    <rPh sb="47" eb="49">
      <t>ザイゲン</t>
    </rPh>
    <rPh sb="49" eb="51">
      <t>カクホ</t>
    </rPh>
    <rPh sb="52" eb="54">
      <t>ケイエイ</t>
    </rPh>
    <rPh sb="55" eb="56">
      <t>アタ</t>
    </rPh>
    <rPh sb="58" eb="60">
      <t>エイキョウ</t>
    </rPh>
    <rPh sb="61" eb="63">
      <t>ケントウ</t>
    </rPh>
    <rPh sb="65" eb="68">
      <t>ケイカクテキ</t>
    </rPh>
    <rPh sb="69" eb="71">
      <t>コウシン</t>
    </rPh>
    <rPh sb="75" eb="77">
      <t>ヒツヨウ</t>
    </rPh>
    <phoneticPr fontId="4"/>
  </si>
  <si>
    <t>　経営の健全性については確保されているが、仁戸減少による料金収入減少が進んでいる。施設や管路更新の際の財源確保、経営に与える影響を分析し、計画的な更新に努める必要がある。
　令和６年度にアセットマネジメント計画、７年度に経営戦略見直しを実施予定である。この中で料金や設備更新の長期的なスパンでのシミュレーションを実施する。</t>
    <rPh sb="1" eb="3">
      <t>ケイエイ</t>
    </rPh>
    <rPh sb="4" eb="7">
      <t>ケンゼンセイ</t>
    </rPh>
    <rPh sb="12" eb="14">
      <t>カクホ</t>
    </rPh>
    <rPh sb="21" eb="22">
      <t>ジン</t>
    </rPh>
    <rPh sb="22" eb="23">
      <t>コ</t>
    </rPh>
    <rPh sb="23" eb="25">
      <t>ゲンショウ</t>
    </rPh>
    <rPh sb="28" eb="30">
      <t>リョウキン</t>
    </rPh>
    <rPh sb="30" eb="32">
      <t>シュウニュウ</t>
    </rPh>
    <rPh sb="32" eb="34">
      <t>ゲンショウ</t>
    </rPh>
    <rPh sb="35" eb="36">
      <t>スス</t>
    </rPh>
    <rPh sb="41" eb="43">
      <t>シセツ</t>
    </rPh>
    <rPh sb="44" eb="46">
      <t>カンロ</t>
    </rPh>
    <rPh sb="46" eb="48">
      <t>コウシン</t>
    </rPh>
    <rPh sb="49" eb="50">
      <t>サイ</t>
    </rPh>
    <rPh sb="51" eb="53">
      <t>ザイゲン</t>
    </rPh>
    <rPh sb="53" eb="55">
      <t>カクホ</t>
    </rPh>
    <rPh sb="56" eb="58">
      <t>ケイエイ</t>
    </rPh>
    <rPh sb="59" eb="60">
      <t>アタ</t>
    </rPh>
    <rPh sb="62" eb="64">
      <t>エイキョウ</t>
    </rPh>
    <rPh sb="65" eb="67">
      <t>ブンセキ</t>
    </rPh>
    <rPh sb="69" eb="72">
      <t>ケイカクテキ</t>
    </rPh>
    <rPh sb="73" eb="75">
      <t>コウシン</t>
    </rPh>
    <rPh sb="76" eb="77">
      <t>ツト</t>
    </rPh>
    <rPh sb="79" eb="81">
      <t>ヒツヨウ</t>
    </rPh>
    <rPh sb="87" eb="89">
      <t>レイワ</t>
    </rPh>
    <rPh sb="90" eb="92">
      <t>ネンド</t>
    </rPh>
    <rPh sb="103" eb="105">
      <t>ケイカク</t>
    </rPh>
    <rPh sb="107" eb="109">
      <t>ネンド</t>
    </rPh>
    <rPh sb="110" eb="112">
      <t>ケイエイ</t>
    </rPh>
    <rPh sb="112" eb="114">
      <t>センリャク</t>
    </rPh>
    <rPh sb="114" eb="116">
      <t>ミナオ</t>
    </rPh>
    <rPh sb="118" eb="120">
      <t>ジッシ</t>
    </rPh>
    <rPh sb="120" eb="122">
      <t>ヨテイ</t>
    </rPh>
    <rPh sb="128" eb="129">
      <t>ナカ</t>
    </rPh>
    <rPh sb="130" eb="132">
      <t>リョウキン</t>
    </rPh>
    <rPh sb="133" eb="135">
      <t>セツビ</t>
    </rPh>
    <rPh sb="135" eb="137">
      <t>コウシン</t>
    </rPh>
    <rPh sb="138" eb="141">
      <t>チョウキテキ</t>
    </rPh>
    <rPh sb="156" eb="15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</si>
</sst>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7F-4997-A81F-39AFF6335C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F17F-4997-A81F-39AFF6335C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61.14</c:v>
                </c:pt>
                <c:pt idx="1">
                  <c:v>59.38</c:v>
                </c:pt>
                <c:pt idx="2">
                  <c:v>62.21</c:v>
                </c:pt>
                <c:pt idx="3">
                  <c:v>61.41</c:v>
                </c:pt>
                <c:pt idx="4">
                  <c:v>62.31</c:v>
                </c:pt>
              </c:numCache>
            </c:numRef>
          </c:val>
          <c:extLst>
            <c:ext xmlns:c16="http://schemas.microsoft.com/office/drawing/2014/chart" uri="{C3380CC4-5D6E-409C-BE32-E72D297353CC}">
              <c16:uniqueId val="{00000000-851F-4B82-833A-8D96EE2656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851F-4B82-833A-8D96EE2656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88.45</c:v>
                </c:pt>
                <c:pt idx="1">
                  <c:v>91.17</c:v>
                </c:pt>
                <c:pt idx="2">
                  <c:v>86.58</c:v>
                </c:pt>
                <c:pt idx="3">
                  <c:v>87.03</c:v>
                </c:pt>
                <c:pt idx="4">
                  <c:v>84.69</c:v>
                </c:pt>
              </c:numCache>
            </c:numRef>
          </c:val>
          <c:extLst>
            <c:ext xmlns:c16="http://schemas.microsoft.com/office/drawing/2014/chart" uri="{C3380CC4-5D6E-409C-BE32-E72D297353CC}">
              <c16:uniqueId val="{00000000-7B0B-4473-BD8A-A291D4EF93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B0B-4473-BD8A-A291D4EF93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116.75</c:v>
                </c:pt>
                <c:pt idx="1">
                  <c:v>109.41</c:v>
                </c:pt>
                <c:pt idx="2">
                  <c:v>110.69</c:v>
                </c:pt>
                <c:pt idx="3">
                  <c:v>103.38</c:v>
                </c:pt>
                <c:pt idx="4">
                  <c:v>103.31</c:v>
                </c:pt>
              </c:numCache>
            </c:numRef>
          </c:val>
          <c:extLst>
            <c:ext xmlns:c16="http://schemas.microsoft.com/office/drawing/2014/chart" uri="{C3380CC4-5D6E-409C-BE32-E72D297353CC}">
              <c16:uniqueId val="{00000000-7786-4441-A86F-C17E7E58B4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786-4441-A86F-C17E7E58B4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c:v>
                </c:pt>
                <c:pt idx="1">
                  <c:v>53.04</c:v>
                </c:pt>
                <c:pt idx="2">
                  <c:v>54.42</c:v>
                </c:pt>
                <c:pt idx="3">
                  <c:v>56.62</c:v>
                </c:pt>
                <c:pt idx="4">
                  <c:v>58.86</c:v>
                </c:pt>
              </c:numCache>
            </c:numRef>
          </c:val>
          <c:extLst>
            <c:ext xmlns:c16="http://schemas.microsoft.com/office/drawing/2014/chart" uri="{C3380CC4-5D6E-409C-BE32-E72D297353CC}">
              <c16:uniqueId val="{00000000-8B54-4B46-A47C-E764189C67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8B54-4B46-A47C-E764189C67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11.97</c:v>
                </c:pt>
                <c:pt idx="1">
                  <c:v>11.97</c:v>
                </c:pt>
                <c:pt idx="2">
                  <c:v>11.97</c:v>
                </c:pt>
                <c:pt idx="3">
                  <c:v>11.97</c:v>
                </c:pt>
                <c:pt idx="4">
                  <c:v>14.23</c:v>
                </c:pt>
              </c:numCache>
            </c:numRef>
          </c:val>
          <c:extLst>
            <c:ext xmlns:c16="http://schemas.microsoft.com/office/drawing/2014/chart" uri="{C3380CC4-5D6E-409C-BE32-E72D297353CC}">
              <c16:uniqueId val="{00000000-9305-4691-A5C0-6863C9A9B4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305-4691-A5C0-6863C9A9B4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8-4D78-9899-3E3CB3587BE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568-4D78-9899-3E3CB3587BE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226.64</c:v>
                </c:pt>
                <c:pt idx="1">
                  <c:v>249.76</c:v>
                </c:pt>
                <c:pt idx="2">
                  <c:v>245.14</c:v>
                </c:pt>
                <c:pt idx="3">
                  <c:v>276.68</c:v>
                </c:pt>
                <c:pt idx="4">
                  <c:v>327.92</c:v>
                </c:pt>
              </c:numCache>
            </c:numRef>
          </c:val>
          <c:extLst>
            <c:ext xmlns:c16="http://schemas.microsoft.com/office/drawing/2014/chart" uri="{C3380CC4-5D6E-409C-BE32-E72D297353CC}">
              <c16:uniqueId val="{00000000-0C79-4A71-BB15-39EF8AC1A8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C79-4A71-BB15-39EF8AC1A8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354.07</c:v>
                </c:pt>
                <c:pt idx="1">
                  <c:v>325.55</c:v>
                </c:pt>
                <c:pt idx="2">
                  <c:v>297.93</c:v>
                </c:pt>
                <c:pt idx="3">
                  <c:v>270.37</c:v>
                </c:pt>
                <c:pt idx="4">
                  <c:v>247.4</c:v>
                </c:pt>
              </c:numCache>
            </c:numRef>
          </c:val>
          <c:extLst>
            <c:ext xmlns:c16="http://schemas.microsoft.com/office/drawing/2014/chart" uri="{C3380CC4-5D6E-409C-BE32-E72D297353CC}">
              <c16:uniqueId val="{00000000-B5D3-4C5B-8ADB-3E13066D9A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5D3-4C5B-8ADB-3E13066D9A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115.42</c:v>
                </c:pt>
                <c:pt idx="1">
                  <c:v>107.85</c:v>
                </c:pt>
                <c:pt idx="2">
                  <c:v>109.16</c:v>
                </c:pt>
                <c:pt idx="3">
                  <c:v>101.67</c:v>
                </c:pt>
                <c:pt idx="4">
                  <c:v>101.67</c:v>
                </c:pt>
              </c:numCache>
            </c:numRef>
          </c:val>
          <c:extLst>
            <c:ext xmlns:c16="http://schemas.microsoft.com/office/drawing/2014/chart" uri="{C3380CC4-5D6E-409C-BE32-E72D297353CC}">
              <c16:uniqueId val="{00000000-9994-407A-88EF-CA0EBBD731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9994-407A-88EF-CA0EBBD731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151.61000000000001</c:v>
                </c:pt>
                <c:pt idx="1">
                  <c:v>161.9</c:v>
                </c:pt>
                <c:pt idx="2">
                  <c:v>160.71</c:v>
                </c:pt>
                <c:pt idx="3">
                  <c:v>172.71</c:v>
                </c:pt>
                <c:pt idx="4">
                  <c:v>170.73</c:v>
                </c:pt>
              </c:numCache>
            </c:numRef>
          </c:val>
          <c:extLst>
            <c:ext xmlns:c16="http://schemas.microsoft.com/office/drawing/2014/chart" uri="{C3380CC4-5D6E-409C-BE32-E72D297353CC}">
              <c16:uniqueId val="{00000000-769B-4E1A-94A7-E8F1850423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769B-4E1A-94A7-E8F1850423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Normal="100" workbookViewId="0">
      <selection activeCell="AD58" sqref="AD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井川町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4386</v>
      </c>
      <c r="AM8" s="45"/>
      <c r="AN8" s="45"/>
      <c r="AO8" s="45"/>
      <c r="AP8" s="45"/>
      <c r="AQ8" s="45"/>
      <c r="AR8" s="45"/>
      <c r="AS8" s="45"/>
      <c r="AT8" s="46">
        <f>データ!$S$6</f>
        <v>47.95</v>
      </c>
      <c r="AU8" s="47"/>
      <c r="AV8" s="47"/>
      <c r="AW8" s="47"/>
      <c r="AX8" s="47"/>
      <c r="AY8" s="47"/>
      <c r="AZ8" s="47"/>
      <c r="BA8" s="47"/>
      <c r="BB8" s="48">
        <f>データ!$T$6</f>
        <v>91.47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76.47</v>
      </c>
      <c r="J10" s="47"/>
      <c r="K10" s="47"/>
      <c r="L10" s="47"/>
      <c r="M10" s="47"/>
      <c r="N10" s="47"/>
      <c r="O10" s="81"/>
      <c r="P10" s="48">
        <f>データ!$P$6</f>
        <v>99.84</v>
      </c>
      <c r="Q10" s="48"/>
      <c r="R10" s="48"/>
      <c r="S10" s="48"/>
      <c r="T10" s="48"/>
      <c r="U10" s="48"/>
      <c r="V10" s="48"/>
      <c r="W10" s="45">
        <f>データ!$Q$6</f>
        <v>3620</v>
      </c>
      <c r="X10" s="45"/>
      <c r="Y10" s="45"/>
      <c r="Z10" s="45"/>
      <c r="AA10" s="45"/>
      <c r="AB10" s="45"/>
      <c r="AC10" s="45"/>
      <c r="AD10" s="2"/>
      <c r="AE10" s="2"/>
      <c r="AF10" s="2"/>
      <c r="AG10" s="2"/>
      <c r="AH10" s="2"/>
      <c r="AI10" s="2"/>
      <c r="AJ10" s="2"/>
      <c r="AK10" s="2"/>
      <c r="AL10" s="45">
        <f>データ!$U$6</f>
        <v>5588</v>
      </c>
      <c r="AM10" s="45"/>
      <c r="AN10" s="45"/>
      <c r="AO10" s="45"/>
      <c r="AP10" s="45"/>
      <c r="AQ10" s="45"/>
      <c r="AR10" s="45"/>
      <c r="AS10" s="45"/>
      <c r="AT10" s="46">
        <f>データ!$V$6</f>
        <v>9.25</v>
      </c>
      <c r="AU10" s="47"/>
      <c r="AV10" s="47"/>
      <c r="AW10" s="47"/>
      <c r="AX10" s="47"/>
      <c r="AY10" s="47"/>
      <c r="AZ10" s="47"/>
      <c r="BA10" s="47"/>
      <c r="BB10" s="48">
        <f>データ!$W$6</f>
        <v>604.11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ulP6mhAV6mI3XH83G5cC5dgKkmOkPuVEJkILcECvGFXiFFtFlLPDV0J02R6aaT3ABKTJeG7RBe3zk4esL9BzQ==" saltValue="GCK+KGidshxpEW/g40A92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53660</v>
      </c>
      <c r="D6" s="20">
        <f t="shared" si="3"/>
        <v>46</v>
      </c>
      <c r="E6" s="20">
        <f t="shared" si="3"/>
        <v>1</v>
      </c>
      <c r="F6" s="20">
        <f t="shared" si="3"/>
        <v>0</v>
      </c>
      <c r="G6" s="20">
        <f t="shared" si="3"/>
        <v>1</v>
      </c>
      <c r="H6" s="20" t="str">
        <f t="shared" si="3"/>
        <v>秋田県　井川町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76.47</v>
      </c>
      <c r="P6" s="21">
        <f t="shared" si="3"/>
        <v>99.84</v>
      </c>
      <c r="Q6" s="21">
        <f t="shared" si="3"/>
        <v>3620</v>
      </c>
      <c r="R6" s="21">
        <f t="shared" si="3"/>
        <v>4386</v>
      </c>
      <c r="S6" s="21">
        <f t="shared" si="3"/>
        <v>47.95</v>
      </c>
      <c r="T6" s="21">
        <f t="shared" si="3"/>
        <v>91.47</v>
      </c>
      <c r="U6" s="21">
        <f t="shared" si="3"/>
        <v>5588</v>
      </c>
      <c r="V6" s="21">
        <f t="shared" si="3"/>
        <v>9.25</v>
      </c>
      <c r="W6" s="21">
        <f t="shared" si="3"/>
        <v>604.11</v>
      </c>
      <c r="X6" s="22">
        <f>IF(X7="",NA(),X7)</f>
        <v>116.75</v>
      </c>
      <c r="Y6" s="22">
        <f t="shared" ref="Y6:AG6" si="4">IF(Y7="",NA(),Y7)</f>
        <v>109.41</v>
      </c>
      <c r="Z6" s="22">
        <f t="shared" si="4"/>
        <v>110.69</v>
      </c>
      <c r="AA6" s="22">
        <f t="shared" si="4"/>
        <v>103.38</v>
      </c>
      <c r="AB6" s="22">
        <f t="shared" si="4"/>
        <v>103.31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226.64</v>
      </c>
      <c r="AU6" s="22">
        <f t="shared" ref="AU6:BC6" si="6">IF(AU7="",NA(),AU7)</f>
        <v>249.76</v>
      </c>
      <c r="AV6" s="22">
        <f t="shared" si="6"/>
        <v>245.14</v>
      </c>
      <c r="AW6" s="22">
        <f t="shared" si="6"/>
        <v>276.68</v>
      </c>
      <c r="AX6" s="22">
        <f t="shared" si="6"/>
        <v>327.92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354.07</v>
      </c>
      <c r="BF6" s="22">
        <f t="shared" ref="BF6:BN6" si="7">IF(BF7="",NA(),BF7)</f>
        <v>325.55</v>
      </c>
      <c r="BG6" s="22">
        <f t="shared" si="7"/>
        <v>297.93</v>
      </c>
      <c r="BH6" s="22">
        <f t="shared" si="7"/>
        <v>270.37</v>
      </c>
      <c r="BI6" s="22">
        <f t="shared" si="7"/>
        <v>247.4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115.42</v>
      </c>
      <c r="BQ6" s="22">
        <f t="shared" ref="BQ6:BY6" si="8">IF(BQ7="",NA(),BQ7)</f>
        <v>107.85</v>
      </c>
      <c r="BR6" s="22">
        <f t="shared" si="8"/>
        <v>109.16</v>
      </c>
      <c r="BS6" s="22">
        <f t="shared" si="8"/>
        <v>101.67</v>
      </c>
      <c r="BT6" s="22">
        <f t="shared" si="8"/>
        <v>101.67</v>
      </c>
      <c r="BU6" s="22">
        <f t="shared" si="8"/>
        <v>84.77</v>
      </c>
      <c r="BV6" s="22">
        <f t="shared" si="8"/>
        <v>87.11</v>
      </c>
      <c r="BW6" s="22">
        <f t="shared" si="8"/>
        <v>82.78</v>
      </c>
      <c r="BX6" s="22">
        <f t="shared" si="8"/>
        <v>84.82</v>
      </c>
      <c r="BY6" s="22">
        <f t="shared" si="8"/>
        <v>82.29</v>
      </c>
      <c r="BZ6" s="21" t="str">
        <f>IF(BZ7="","",IF(BZ7="-","【-】","【"&amp;SUBSTITUTE(TEXT(BZ7,"#,##0.00"),"-","△")&amp;"】"))</f>
        <v>【97.47】</v>
      </c>
      <c r="CA6" s="22">
        <f>IF(CA7="",NA(),CA7)</f>
        <v>151.61000000000001</v>
      </c>
      <c r="CB6" s="22">
        <f t="shared" ref="CB6:CJ6" si="9">IF(CB7="",NA(),CB7)</f>
        <v>161.9</v>
      </c>
      <c r="CC6" s="22">
        <f t="shared" si="9"/>
        <v>160.71</v>
      </c>
      <c r="CD6" s="22">
        <f t="shared" si="9"/>
        <v>172.71</v>
      </c>
      <c r="CE6" s="22">
        <f t="shared" si="9"/>
        <v>170.73</v>
      </c>
      <c r="CF6" s="22">
        <f t="shared" si="9"/>
        <v>227.27</v>
      </c>
      <c r="CG6" s="22">
        <f t="shared" si="9"/>
        <v>223.98</v>
      </c>
      <c r="CH6" s="22">
        <f t="shared" si="9"/>
        <v>225.09</v>
      </c>
      <c r="CI6" s="22">
        <f t="shared" si="9"/>
        <v>224.82</v>
      </c>
      <c r="CJ6" s="22">
        <f t="shared" si="9"/>
        <v>230.85</v>
      </c>
      <c r="CK6" s="21" t="str">
        <f>IF(CK7="","",IF(CK7="-","【-】","【"&amp;SUBSTITUTE(TEXT(CK7,"#,##0.00"),"-","△")&amp;"】"))</f>
        <v>【174.75】</v>
      </c>
      <c r="CL6" s="22">
        <f>IF(CL7="",NA(),CL7)</f>
        <v>61.14</v>
      </c>
      <c r="CM6" s="22">
        <f t="shared" ref="CM6:CU6" si="10">IF(CM7="",NA(),CM7)</f>
        <v>59.38</v>
      </c>
      <c r="CN6" s="22">
        <f t="shared" si="10"/>
        <v>62.21</v>
      </c>
      <c r="CO6" s="22">
        <f t="shared" si="10"/>
        <v>61.41</v>
      </c>
      <c r="CP6" s="22">
        <f t="shared" si="10"/>
        <v>62.31</v>
      </c>
      <c r="CQ6" s="22">
        <f t="shared" si="10"/>
        <v>50.29</v>
      </c>
      <c r="CR6" s="22">
        <f t="shared" si="10"/>
        <v>49.64</v>
      </c>
      <c r="CS6" s="22">
        <f t="shared" si="10"/>
        <v>49.38</v>
      </c>
      <c r="CT6" s="22">
        <f t="shared" si="10"/>
        <v>50.09</v>
      </c>
      <c r="CU6" s="22">
        <f t="shared" si="10"/>
        <v>50.1</v>
      </c>
      <c r="CV6" s="21" t="str">
        <f>IF(CV7="","",IF(CV7="-","【-】","【"&amp;SUBSTITUTE(TEXT(CV7,"#,##0.00"),"-","△")&amp;"】"))</f>
        <v>【59.97】</v>
      </c>
      <c r="CW6" s="22">
        <f>IF(CW7="",NA(),CW7)</f>
        <v>88.45</v>
      </c>
      <c r="CX6" s="22">
        <f t="shared" ref="CX6:DF6" si="11">IF(CX7="",NA(),CX7)</f>
        <v>91.17</v>
      </c>
      <c r="CY6" s="22">
        <f t="shared" si="11"/>
        <v>86.58</v>
      </c>
      <c r="CZ6" s="22">
        <f t="shared" si="11"/>
        <v>87.03</v>
      </c>
      <c r="DA6" s="22">
        <f t="shared" si="11"/>
        <v>84.69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51.2</v>
      </c>
      <c r="DI6" s="22">
        <f t="shared" ref="DI6:DQ6" si="12">IF(DI7="",NA(),DI7)</f>
        <v>53.04</v>
      </c>
      <c r="DJ6" s="22">
        <f t="shared" si="12"/>
        <v>54.42</v>
      </c>
      <c r="DK6" s="22">
        <f t="shared" si="12"/>
        <v>56.62</v>
      </c>
      <c r="DL6" s="22">
        <f t="shared" si="12"/>
        <v>58.86</v>
      </c>
      <c r="DM6" s="22">
        <f t="shared" si="12"/>
        <v>45.85</v>
      </c>
      <c r="DN6" s="22">
        <f t="shared" si="12"/>
        <v>47.31</v>
      </c>
      <c r="DO6" s="22">
        <f t="shared" si="12"/>
        <v>47.5</v>
      </c>
      <c r="DP6" s="22">
        <f t="shared" si="12"/>
        <v>48.41</v>
      </c>
      <c r="DQ6" s="22">
        <f t="shared" si="12"/>
        <v>50.02</v>
      </c>
      <c r="DR6" s="21" t="str">
        <f>IF(DR7="","",IF(DR7="-","【-】","【"&amp;SUBSTITUTE(TEXT(DR7,"#,##0.00"),"-","△")&amp;"】"))</f>
        <v>【51.51】</v>
      </c>
      <c r="DS6" s="22">
        <f>IF(DS7="",NA(),DS7)</f>
        <v>11.97</v>
      </c>
      <c r="DT6" s="22">
        <f t="shared" ref="DT6:EB6" si="13">IF(DT7="",NA(),DT7)</f>
        <v>11.97</v>
      </c>
      <c r="DU6" s="22">
        <f t="shared" si="13"/>
        <v>11.97</v>
      </c>
      <c r="DV6" s="22">
        <f t="shared" si="13"/>
        <v>11.97</v>
      </c>
      <c r="DW6" s="22">
        <f t="shared" si="13"/>
        <v>14.23</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53660</v>
      </c>
      <c r="D7" s="24">
        <v>46</v>
      </c>
      <c r="E7" s="24">
        <v>1</v>
      </c>
      <c r="F7" s="24">
        <v>0</v>
      </c>
      <c r="G7" s="24">
        <v>1</v>
      </c>
      <c r="H7" s="24" t="s">
        <v>92</v>
      </c>
      <c r="I7" s="24" t="s">
        <v>93</v>
      </c>
      <c r="J7" s="24" t="s">
        <v>94</v>
      </c>
      <c r="K7" s="24" t="s">
        <v>95</v>
      </c>
      <c r="L7" s="24" t="s">
        <v>96</v>
      </c>
      <c r="M7" s="24" t="s">
        <v>97</v>
      </c>
      <c r="N7" s="25" t="s">
        <v>98</v>
      </c>
      <c r="O7" s="25">
        <v>76.47</v>
      </c>
      <c r="P7" s="25">
        <v>99.84</v>
      </c>
      <c r="Q7" s="25">
        <v>3620</v>
      </c>
      <c r="R7" s="25">
        <v>4386</v>
      </c>
      <c r="S7" s="25">
        <v>47.95</v>
      </c>
      <c r="T7" s="25">
        <v>91.47</v>
      </c>
      <c r="U7" s="25">
        <v>5588</v>
      </c>
      <c r="V7" s="25">
        <v>9.25</v>
      </c>
      <c r="W7" s="25">
        <v>604.11</v>
      </c>
      <c r="X7" s="25">
        <v>116.75</v>
      </c>
      <c r="Y7" s="25">
        <v>109.41</v>
      </c>
      <c r="Z7" s="25">
        <v>110.69</v>
      </c>
      <c r="AA7" s="25">
        <v>103.38</v>
      </c>
      <c r="AB7" s="25">
        <v>103.31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226.64</v>
      </c>
      <c r="AU7" s="25">
        <v>249.76</v>
      </c>
      <c r="AV7" s="25">
        <v>245.14</v>
      </c>
      <c r="AW7" s="25">
        <v>276.68</v>
      </c>
      <c r="AX7" s="25">
        <v>327.92</v>
      </c>
      <c r="AY7" s="25">
        <v>300.14</v>
      </c>
      <c r="AZ7" s="25">
        <v>301.04000000000002</v>
      </c>
      <c r="BA7" s="25">
        <v>305.08</v>
      </c>
      <c r="BB7" s="25">
        <v>305.33999999999997</v>
      </c>
      <c r="BC7" s="25">
        <v>310.01</v>
      </c>
      <c r="BD7" s="25">
        <v>252.29</v>
      </c>
      <c r="BE7" s="25">
        <v>354.07</v>
      </c>
      <c r="BF7" s="25">
        <v>325.55</v>
      </c>
      <c r="BG7" s="25">
        <v>297.93</v>
      </c>
      <c r="BH7" s="25">
        <v>270.37</v>
      </c>
      <c r="BI7" s="25">
        <v>247.4</v>
      </c>
      <c r="BJ7" s="25">
        <v>566.65</v>
      </c>
      <c r="BK7" s="25">
        <v>551.62</v>
      </c>
      <c r="BL7" s="25">
        <v>585.59</v>
      </c>
      <c r="BM7" s="25">
        <v>561.34</v>
      </c>
      <c r="BN7" s="25">
        <v>538.33000000000004</v>
      </c>
      <c r="BO7" s="25">
        <v>268.07</v>
      </c>
      <c r="BP7" s="25">
        <v>115.42</v>
      </c>
      <c r="BQ7" s="25">
        <v>107.85</v>
      </c>
      <c r="BR7" s="25">
        <v>109.16</v>
      </c>
      <c r="BS7" s="25">
        <v>101.67</v>
      </c>
      <c r="BT7" s="25">
        <v>101.67</v>
      </c>
      <c r="BU7" s="25">
        <v>84.77</v>
      </c>
      <c r="BV7" s="25">
        <v>87.11</v>
      </c>
      <c r="BW7" s="25">
        <v>82.78</v>
      </c>
      <c r="BX7" s="25">
        <v>84.82</v>
      </c>
      <c r="BY7" s="25">
        <v>82.29</v>
      </c>
      <c r="BZ7" s="25">
        <v>97.47</v>
      </c>
      <c r="CA7" s="25">
        <v>151.61000000000001</v>
      </c>
      <c r="CB7" s="25">
        <v>161.9</v>
      </c>
      <c r="CC7" s="25">
        <v>160.71</v>
      </c>
      <c r="CD7" s="25">
        <v>172.71</v>
      </c>
      <c r="CE7" s="25">
        <v>170.73</v>
      </c>
      <c r="CF7" s="25">
        <v>227.27</v>
      </c>
      <c r="CG7" s="25">
        <v>223.98</v>
      </c>
      <c r="CH7" s="25">
        <v>225.09</v>
      </c>
      <c r="CI7" s="25">
        <v>224.82</v>
      </c>
      <c r="CJ7" s="25">
        <v>230.85</v>
      </c>
      <c r="CK7" s="25">
        <v>174.75</v>
      </c>
      <c r="CL7" s="25">
        <v>61.14</v>
      </c>
      <c r="CM7" s="25">
        <v>59.38</v>
      </c>
      <c r="CN7" s="25">
        <v>62.21</v>
      </c>
      <c r="CO7" s="25">
        <v>61.41</v>
      </c>
      <c r="CP7" s="25">
        <v>62.31</v>
      </c>
      <c r="CQ7" s="25">
        <v>50.29</v>
      </c>
      <c r="CR7" s="25">
        <v>49.64</v>
      </c>
      <c r="CS7" s="25">
        <v>49.38</v>
      </c>
      <c r="CT7" s="25">
        <v>50.09</v>
      </c>
      <c r="CU7" s="25">
        <v>50.1</v>
      </c>
      <c r="CV7" s="25">
        <v>59.97</v>
      </c>
      <c r="CW7" s="25">
        <v>88.45</v>
      </c>
      <c r="CX7" s="25">
        <v>91.17</v>
      </c>
      <c r="CY7" s="25">
        <v>86.58</v>
      </c>
      <c r="CZ7" s="25">
        <v>87.03</v>
      </c>
      <c r="DA7" s="25">
        <v>84.69</v>
      </c>
      <c r="DB7" s="25">
        <v>77.73</v>
      </c>
      <c r="DC7" s="25">
        <v>78.09</v>
      </c>
      <c r="DD7" s="25">
        <v>78.010000000000005</v>
      </c>
      <c r="DE7" s="25">
        <v>77.599999999999994</v>
      </c>
      <c r="DF7" s="25">
        <v>77.3</v>
      </c>
      <c r="DG7" s="25">
        <v>89.76</v>
      </c>
      <c r="DH7" s="25">
        <v>51.2</v>
      </c>
      <c r="DI7" s="25">
        <v>53.04</v>
      </c>
      <c r="DJ7" s="25">
        <v>54.42</v>
      </c>
      <c r="DK7" s="25">
        <v>56.62</v>
      </c>
      <c r="DL7" s="25">
        <v>58.86</v>
      </c>
      <c r="DM7" s="25">
        <v>45.85</v>
      </c>
      <c r="DN7" s="25">
        <v>47.31</v>
      </c>
      <c r="DO7" s="25">
        <v>47.5</v>
      </c>
      <c r="DP7" s="25">
        <v>48.41</v>
      </c>
      <c r="DQ7" s="25">
        <v>50.02</v>
      </c>
      <c r="DR7" s="25">
        <v>51.51</v>
      </c>
      <c r="DS7" s="25">
        <v>11.97</v>
      </c>
      <c r="DT7" s="25">
        <v>11.97</v>
      </c>
      <c r="DU7" s="25">
        <v>11.97</v>
      </c>
      <c r="DV7" s="25">
        <v>11.97</v>
      </c>
      <c r="DW7" s="25">
        <v>14.23</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naibu61</cp:lastModifiedBy>
  <dcterms:created xsi:type="dcterms:W3CDTF">2023-12-05T00:49:01Z</dcterms:created>
  <dcterms:modified xsi:type="dcterms:W3CDTF">2024-01-24T02:54:46Z</dcterms:modified>
  <cp:category/>
</cp:coreProperties>
</file>