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ho060\Desktop\R6報告\20250130公営企業に係る「経営比較分析表」の分析等について（依頼）\"/>
    </mc:Choice>
  </mc:AlternateContent>
  <xr:revisionPtr revIDLastSave="0" documentId="13_ncr:1_{9402BAA5-914D-48D7-87A1-250B77F363BF}" xr6:coauthVersionLast="47" xr6:coauthVersionMax="47" xr10:uidLastSave="{00000000-0000-0000-0000-000000000000}"/>
  <workbookProtection workbookAlgorithmName="SHA-512" workbookHashValue="euq9R7Ge9v9hV8Thex1tbL5NnL51OypoqtTZUYnyzJyBaKCiXxDqiLlPZIV2MGunfR5P/Rlszwu1Mnzb0sTRUw==" workbookSaltValue="V0qIzQ2Q+ci3g0FkNWRkP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M6" i="5"/>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I10" i="4"/>
  <c r="B10" i="4"/>
  <c r="BB8" i="4"/>
  <c r="AT8" i="4"/>
  <c r="AL8" i="4"/>
  <c r="AD8" i="4"/>
  <c r="W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<sst xmlns="http://schemas.openxmlformats.org/spreadsheetml/2006/main" count="228" uniqueCount="113">
  <si>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</si>
  <si>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</si>
  <si>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</si>
  <si>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</si>
  <si>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</si>
  <si>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</si>
  <si>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</si>
  <si>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</si>
  <si>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</si>
  <si>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</si>
  <si>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</si>
  <si>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</si>
  <si>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</si>
  <si>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</si>
  <si>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</si>
  <si>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</si>
  <si>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</si>
  <si>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</si>
  <si>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</si>
  <si>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</si>
  <si>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</si>
  <si>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</si>
  <si>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</si>
  <si>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</si>
  <si>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</si>
  <si>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</si>
  <si>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</si>
  <si>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</si>
  <si>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</si>
  <si>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</si>
  <si>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</si>
  <si>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</si>
  <si>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</si>
  <si>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</si>
  <si>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</si>
  <si>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</si>
  <si>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</si>
  <si>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</si>
  <si>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</si>
  <si>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</si>
  <si>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</si>
  <si>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</si>
  <si>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</si>
  <si>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</si>
  <si>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</si>
  <si>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</si>
  <si>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</si>
  <si>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</si>
  <si>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</si>
  <si>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</si>
  <si>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</si>
  <si>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</si>
  <si>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</si>
  <si>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</si>
  <si>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</si>
  <si>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</si>
  <si>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</si>
  <si>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</si>
  <si>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</si>
  <si>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</si>
  <si>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</si>
  <si>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</si>
  <si>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</si>
  <si>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</si>
  <si>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</si>
  <si>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</si>
  <si>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</si>
  <si>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</si>
  <si>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</si>
  <si>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</si>
  <si>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</si>
  <si>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</si>
  <si>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</si>
  <si>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</si>
  <si>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</si>
  <si>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</si>
  <si>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</si>
  <si>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</si>
  <si>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</si>
  <si>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</si>
  <si>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</si>
  <si>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</si>
  <si>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</si>
  <si>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</si>
  <si>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</si>
  <si>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</si>
  <si>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</si>
  <si>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</si>
  <si>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</si>
  <si>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</si>
  <si>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</si>
  <si>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</si>
  <si>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</si>
  <si>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</si>
  <si>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</si>
  <si>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</si>
  <si>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</si>
  <si>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</si>
  <si>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</si>
  <si>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</si>
  <si>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</si>
  <si>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</si>
  <si>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</si>
  <si>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</si>
  <si>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</si>
  <si>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</si>
  <si>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</si>
  <si>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</si>
  <si>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</si>
  <si>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</si>
  <si>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管路経年化率は平均値より低くなっている。管路更新は緊急性は低いが、今後増加が見込まれるため、財源確保や経営に与える影響を検討し、計画的に更新していく必要がある。</t>
    <rPh sb="0" eb="2">
      <t>カンロ</t>
    </rPh>
    <rPh sb="2" eb="6">
      <t>ケイネンカリツ</t>
    </rPh>
    <rPh sb="7" eb="10">
      <t>ヘイキンチ</t>
    </rPh>
    <rPh sb="12" eb="13">
      <t>ヒク</t>
    </rPh>
    <rPh sb="20" eb="22">
      <t>カンロ</t>
    </rPh>
    <rPh sb="22" eb="24">
      <t>コウシン</t>
    </rPh>
    <rPh sb="25" eb="28">
      <t>キンキュウセイ</t>
    </rPh>
    <rPh sb="29" eb="30">
      <t>ヒク</t>
    </rPh>
    <rPh sb="33" eb="37">
      <t>コンゴゾウカ</t>
    </rPh>
    <rPh sb="38" eb="40">
      <t>ミコ</t>
    </rPh>
    <rPh sb="46" eb="50">
      <t>ザイゲンカクホ</t>
    </rPh>
    <rPh sb="51" eb="53">
      <t>ケイエイ</t>
    </rPh>
    <rPh sb="64" eb="67">
      <t>ケイカクテキ</t>
    </rPh>
    <phoneticPr fontId="4"/>
  </si>
  <si>
    <t>経営の健全性については確保されているが、人口減少による料金収入減少が進んでいる、施設や更新の際の財源確保、経営に与える影響を分析し、計画的な更新に努める必要がある。
令和６年度にアセットマネジメント、７年度に経営戦略見直しを実施予定である。この中で料金や設備更新の長期的スパンでのシミュレーションを実施する。</t>
    <rPh sb="0" eb="2">
      <t>ケイエイ</t>
    </rPh>
    <rPh sb="3" eb="6">
      <t>ケンゼンセイ</t>
    </rPh>
    <rPh sb="11" eb="13">
      <t>カクホ</t>
    </rPh>
    <rPh sb="20" eb="24">
      <t>ジンコウゲンショウ</t>
    </rPh>
    <rPh sb="27" eb="33">
      <t>リョウキンシュウニュウゲンショウ</t>
    </rPh>
    <rPh sb="34" eb="35">
      <t>スス</t>
    </rPh>
    <rPh sb="40" eb="42">
      <t>シセツ</t>
    </rPh>
    <rPh sb="53" eb="55">
      <t>ケイエイ</t>
    </rPh>
    <rPh sb="56" eb="57">
      <t>アタ</t>
    </rPh>
    <rPh sb="59" eb="61">
      <t>エイキョウ</t>
    </rPh>
    <rPh sb="62" eb="64">
      <t>ブンセキ</t>
    </rPh>
    <rPh sb="66" eb="69">
      <t>ケイカクテキ</t>
    </rPh>
    <rPh sb="70" eb="72">
      <t>コウシン</t>
    </rPh>
    <rPh sb="73" eb="74">
      <t>ツト</t>
    </rPh>
    <rPh sb="76" eb="78">
      <t>ヒツヨウ</t>
    </rPh>
    <rPh sb="83" eb="85">
      <t>レイワ</t>
    </rPh>
    <rPh sb="86" eb="88">
      <t>ネンド</t>
    </rPh>
    <rPh sb="101" eb="103">
      <t>ネンド</t>
    </rPh>
    <rPh sb="104" eb="106">
      <t>ケイエイ</t>
    </rPh>
    <rPh sb="106" eb="108">
      <t>センリャク</t>
    </rPh>
    <rPh sb="108" eb="110">
      <t>ミナオ</t>
    </rPh>
    <rPh sb="112" eb="114">
      <t>ジッシ</t>
    </rPh>
    <rPh sb="114" eb="116">
      <t>ヨテイ</t>
    </rPh>
    <rPh sb="122" eb="123">
      <t>ナカ</t>
    </rPh>
    <rPh sb="124" eb="126">
      <t>リョウキン</t>
    </rPh>
    <rPh sb="127" eb="131">
      <t>セツビコウシン</t>
    </rPh>
    <rPh sb="132" eb="135">
      <t>チョウキテキ</t>
    </rPh>
    <rPh sb="149" eb="151">
      <t>ジッシ</t>
    </rPh>
    <phoneticPr fontId="4"/>
  </si>
  <si>
    <t>　経常収支比率については黒字で推移しているものの、近年は人口減少による収益の減少が著しい。費用面でも、人件費、各種維持管理費用が上昇している。費用の節減に努めているものの、物価上昇の影響もあり、今後の見通しは厳しい。
　流動比率はここ数年大規模な工事を実施していないため上昇傾向にある。令和６年度にポンプ更新等の大きな工事があるため、それ以降は減少に転じると予想される。
　企業債残高対給水収益比率は平均を大きく下回っており、健全性は確保されている。
　料金回収率は１００％を超えているため、適切な料金収入を確保している。
　給水原価は平均より下回っているものの、上昇傾向にあるため注視が必要である。
　有収率は全国平均を上回ているものの減少傾向にあるため、漏水等ないか定期的な点検を続けていく。</t>
    <rPh sb="1" eb="7">
      <t>ケイジョウシュウシヒリツ</t>
    </rPh>
    <rPh sb="12" eb="14">
      <t>クロジ</t>
    </rPh>
    <rPh sb="15" eb="17">
      <t>スイイ</t>
    </rPh>
    <rPh sb="25" eb="27">
      <t>キンネン</t>
    </rPh>
    <rPh sb="28" eb="32">
      <t>ジンコウゲンショウ</t>
    </rPh>
    <rPh sb="35" eb="37">
      <t>シュウエキ</t>
    </rPh>
    <rPh sb="38" eb="40">
      <t>ゲンショウ</t>
    </rPh>
    <rPh sb="41" eb="42">
      <t>イチジル</t>
    </rPh>
    <rPh sb="45" eb="48">
      <t>ヒヨウメン</t>
    </rPh>
    <rPh sb="51" eb="54">
      <t>ジンケンヒ</t>
    </rPh>
    <rPh sb="55" eb="57">
      <t>カクシュ</t>
    </rPh>
    <rPh sb="57" eb="63">
      <t>イジカンリヒヨウ</t>
    </rPh>
    <rPh sb="64" eb="66">
      <t>ジョウショウ</t>
    </rPh>
    <rPh sb="71" eb="73">
      <t>ヒヨウ</t>
    </rPh>
    <rPh sb="74" eb="76">
      <t>セツゲン</t>
    </rPh>
    <rPh sb="77" eb="78">
      <t>ツト</t>
    </rPh>
    <rPh sb="192" eb="193">
      <t>タイ</t>
    </rPh>
    <rPh sb="217" eb="219">
      <t>カクホ</t>
    </rPh>
    <rPh sb="302" eb="305">
      <t>ユウシュウリツ</t>
    </rPh>
    <rPh sb="311" eb="313">
      <t>ウワマワ</t>
    </rPh>
    <rPh sb="319" eb="323">
      <t>ゲンショウケイコウ</t>
    </rPh>
    <rPh sb="329" eb="332">
      <t>ロウスイトウ</t>
    </rPh>
    <rPh sb="335" eb="338">
      <t>テイキテキ</t>
    </rPh>
    <rPh sb="339" eb="341">
      <t>テンケン</t>
    </rPh>
    <rPh sb="342" eb="34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</si>
</sst>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8-4C92-ACDA-318BB01828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268-4C92-ACDA-318BB01828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59.38</c:v>
                </c:pt>
                <c:pt idx="1">
                  <c:v>62.21</c:v>
                </c:pt>
                <c:pt idx="2">
                  <c:v>61.41</c:v>
                </c:pt>
                <c:pt idx="3">
                  <c:v>62.31</c:v>
                </c:pt>
                <c:pt idx="4">
                  <c:v>61.42</c:v>
                </c:pt>
              </c:numCache>
            </c:numRef>
          </c:val>
          <c:extLst>
            <c:ext xmlns:c16="http://schemas.microsoft.com/office/drawing/2014/chart" uri="{C3380CC4-5D6E-409C-BE32-E72D297353CC}">
              <c16:uniqueId val="{00000000-88A9-4686-8B21-629E1E9ACD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88A9-4686-8B21-629E1E9ACD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91.17</c:v>
                </c:pt>
                <c:pt idx="1">
                  <c:v>86.58</c:v>
                </c:pt>
                <c:pt idx="2">
                  <c:v>87.03</c:v>
                </c:pt>
                <c:pt idx="3">
                  <c:v>84.69</c:v>
                </c:pt>
                <c:pt idx="4">
                  <c:v>83.04</c:v>
                </c:pt>
              </c:numCache>
            </c:numRef>
          </c:val>
          <c:extLst>
            <c:ext xmlns:c16="http://schemas.microsoft.com/office/drawing/2014/chart" uri="{C3380CC4-5D6E-409C-BE32-E72D297353CC}">
              <c16:uniqueId val="{00000000-9A1C-4C0D-BB2E-6F36E644C1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A1C-4C0D-BB2E-6F36E644C1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109.41</c:v>
                </c:pt>
                <c:pt idx="1">
                  <c:v>110.69</c:v>
                </c:pt>
                <c:pt idx="2">
                  <c:v>103.38</c:v>
                </c:pt>
                <c:pt idx="3">
                  <c:v>103.31</c:v>
                </c:pt>
                <c:pt idx="4">
                  <c:v>108.94</c:v>
                </c:pt>
              </c:numCache>
            </c:numRef>
          </c:val>
          <c:extLst>
            <c:ext xmlns:c16="http://schemas.microsoft.com/office/drawing/2014/chart" uri="{C3380CC4-5D6E-409C-BE32-E72D297353CC}">
              <c16:uniqueId val="{00000000-32A0-4842-9DDD-C5EFFA5E96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32A0-4842-9DDD-C5EFFA5E96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53.04</c:v>
                </c:pt>
                <c:pt idx="1">
                  <c:v>54.42</c:v>
                </c:pt>
                <c:pt idx="2">
                  <c:v>56.62</c:v>
                </c:pt>
                <c:pt idx="3">
                  <c:v>58.86</c:v>
                </c:pt>
                <c:pt idx="4">
                  <c:v>61.13</c:v>
                </c:pt>
              </c:numCache>
            </c:numRef>
          </c:val>
          <c:extLst>
            <c:ext xmlns:c16="http://schemas.microsoft.com/office/drawing/2014/chart" uri="{C3380CC4-5D6E-409C-BE32-E72D297353CC}">
              <c16:uniqueId val="{00000000-92DD-4ABD-B705-A813F95DF0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92DD-4ABD-B705-A813F95DF0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11.97</c:v>
                </c:pt>
                <c:pt idx="1">
                  <c:v>11.97</c:v>
                </c:pt>
                <c:pt idx="2">
                  <c:v>11.97</c:v>
                </c:pt>
                <c:pt idx="3">
                  <c:v>14.23</c:v>
                </c:pt>
                <c:pt idx="4">
                  <c:v>14.28</c:v>
                </c:pt>
              </c:numCache>
            </c:numRef>
          </c:val>
          <c:extLst>
            <c:ext xmlns:c16="http://schemas.microsoft.com/office/drawing/2014/chart" uri="{C3380CC4-5D6E-409C-BE32-E72D297353CC}">
              <c16:uniqueId val="{00000000-EF6F-4384-BE77-3969769CC3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F6F-4384-BE77-3969769CC3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3B-47C3-A7E2-44894EE9ED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93B-47C3-A7E2-44894EE9ED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249.76</c:v>
                </c:pt>
                <c:pt idx="1">
                  <c:v>245.14</c:v>
                </c:pt>
                <c:pt idx="2">
                  <c:v>276.68</c:v>
                </c:pt>
                <c:pt idx="3">
                  <c:v>327.92</c:v>
                </c:pt>
                <c:pt idx="4">
                  <c:v>452.65</c:v>
                </c:pt>
              </c:numCache>
            </c:numRef>
          </c:val>
          <c:extLst>
            <c:ext xmlns:c16="http://schemas.microsoft.com/office/drawing/2014/chart" uri="{C3380CC4-5D6E-409C-BE32-E72D297353CC}">
              <c16:uniqueId val="{00000000-E7DB-4AB8-8B8B-57BC1EB23A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7DB-4AB8-8B8B-57BC1EB23A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325.55</c:v>
                </c:pt>
                <c:pt idx="1">
                  <c:v>297.93</c:v>
                </c:pt>
                <c:pt idx="2">
                  <c:v>270.37</c:v>
                </c:pt>
                <c:pt idx="3">
                  <c:v>247.4</c:v>
                </c:pt>
                <c:pt idx="4">
                  <c:v>222.59</c:v>
                </c:pt>
              </c:numCache>
            </c:numRef>
          </c:val>
          <c:extLst>
            <c:ext xmlns:c16="http://schemas.microsoft.com/office/drawing/2014/chart" uri="{C3380CC4-5D6E-409C-BE32-E72D297353CC}">
              <c16:uniqueId val="{00000000-50FE-4E68-99F6-6CB53357AD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0FE-4E68-99F6-6CB53357AD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107.85</c:v>
                </c:pt>
                <c:pt idx="1">
                  <c:v>109.16</c:v>
                </c:pt>
                <c:pt idx="2">
                  <c:v>101.67</c:v>
                </c:pt>
                <c:pt idx="3">
                  <c:v>101.67</c:v>
                </c:pt>
                <c:pt idx="4">
                  <c:v>107.38</c:v>
                </c:pt>
              </c:numCache>
            </c:numRef>
          </c:val>
          <c:extLst>
            <c:ext xmlns:c16="http://schemas.microsoft.com/office/drawing/2014/chart" uri="{C3380CC4-5D6E-409C-BE32-E72D297353CC}">
              <c16:uniqueId val="{00000000-7C8A-43B0-A791-E2E128E8CB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7C8A-43B0-A791-E2E128E8CB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161.9</c:v>
                </c:pt>
                <c:pt idx="1">
                  <c:v>160.71</c:v>
                </c:pt>
                <c:pt idx="2">
                  <c:v>172.71</c:v>
                </c:pt>
                <c:pt idx="3">
                  <c:v>170.73</c:v>
                </c:pt>
                <c:pt idx="4">
                  <c:v>163.78</c:v>
                </c:pt>
              </c:numCache>
            </c:numRef>
          </c:val>
          <c:extLst>
            <c:ext xmlns:c16="http://schemas.microsoft.com/office/drawing/2014/chart" uri="{C3380CC4-5D6E-409C-BE32-E72D297353CC}">
              <c16:uniqueId val="{00000000-3FD7-4A89-8909-AA319EF390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3FD7-4A89-8909-AA319EF390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S56" sqref="AS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秋田県　井川町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4310</v>
      </c>
      <c r="AM8" s="44"/>
      <c r="AN8" s="44"/>
      <c r="AO8" s="44"/>
      <c r="AP8" s="44"/>
      <c r="AQ8" s="44"/>
      <c r="AR8" s="44"/>
      <c r="AS8" s="44"/>
      <c r="AT8" s="45">
        <f>データ!$S$6</f>
        <v>47.95</v>
      </c>
      <c r="AU8" s="46"/>
      <c r="AV8" s="46"/>
      <c r="AW8" s="46"/>
      <c r="AX8" s="46"/>
      <c r="AY8" s="46"/>
      <c r="AZ8" s="46"/>
      <c r="BA8" s="46"/>
      <c r="BB8" s="47">
        <f>データ!$T$6</f>
        <v>89.89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78.83</v>
      </c>
      <c r="J10" s="46"/>
      <c r="K10" s="46"/>
      <c r="L10" s="46"/>
      <c r="M10" s="46"/>
      <c r="N10" s="46"/>
      <c r="O10" s="80"/>
      <c r="P10" s="47">
        <f>データ!$P$6</f>
        <v>99.85</v>
      </c>
      <c r="Q10" s="47"/>
      <c r="R10" s="47"/>
      <c r="S10" s="47"/>
      <c r="T10" s="47"/>
      <c r="U10" s="47"/>
      <c r="V10" s="47"/>
      <c r="W10" s="44">
        <f>データ!$Q$6</f>
        <v>3620</v>
      </c>
      <c r="X10" s="44"/>
      <c r="Y10" s="44"/>
      <c r="Z10" s="44"/>
      <c r="AA10" s="44"/>
      <c r="AB10" s="44"/>
      <c r="AC10" s="44"/>
      <c r="AD10" s="2"/>
      <c r="AE10" s="2"/>
      <c r="AF10" s="2"/>
      <c r="AG10" s="2"/>
      <c r="AH10" s="2"/>
      <c r="AI10" s="2"/>
      <c r="AJ10" s="2"/>
      <c r="AK10" s="2"/>
      <c r="AL10" s="44">
        <f>データ!$U$6</f>
        <v>5459</v>
      </c>
      <c r="AM10" s="44"/>
      <c r="AN10" s="44"/>
      <c r="AO10" s="44"/>
      <c r="AP10" s="44"/>
      <c r="AQ10" s="44"/>
      <c r="AR10" s="44"/>
      <c r="AS10" s="44"/>
      <c r="AT10" s="45">
        <f>データ!$V$6</f>
        <v>9.25</v>
      </c>
      <c r="AU10" s="46"/>
      <c r="AV10" s="46"/>
      <c r="AW10" s="46"/>
      <c r="AX10" s="46"/>
      <c r="AY10" s="46"/>
      <c r="AZ10" s="46"/>
      <c r="BA10" s="46"/>
      <c r="BB10" s="47">
        <f>データ!$W$6</f>
        <v>590.16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isJkbiJj7ti6jTNDaOBrqCY2ZPSFigXd6a/sThJO5XXTjDIVwogfdCKTF6pgm1O00kZaND8FeDGmvDMCMJ26g==" saltValue="gogAOCVDPp18jtKZ/cf3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53660</v>
      </c>
      <c r="D6" s="20">
        <f t="shared" si="3"/>
        <v>46</v>
      </c>
      <c r="E6" s="20">
        <f t="shared" si="3"/>
        <v>1</v>
      </c>
      <c r="F6" s="20">
        <f t="shared" si="3"/>
        <v>0</v>
      </c>
      <c r="G6" s="20">
        <f t="shared" si="3"/>
        <v>1</v>
      </c>
      <c r="H6" s="20" t="str">
        <f t="shared" si="3"/>
        <v>秋田県　井川町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78.83</v>
      </c>
      <c r="P6" s="21">
        <f t="shared" si="3"/>
        <v>99.85</v>
      </c>
      <c r="Q6" s="21">
        <f t="shared" si="3"/>
        <v>3620</v>
      </c>
      <c r="R6" s="21">
        <f t="shared" si="3"/>
        <v>4310</v>
      </c>
      <c r="S6" s="21">
        <f t="shared" si="3"/>
        <v>47.95</v>
      </c>
      <c r="T6" s="21">
        <f t="shared" si="3"/>
        <v>89.89</v>
      </c>
      <c r="U6" s="21">
        <f t="shared" si="3"/>
        <v>5459</v>
      </c>
      <c r="V6" s="21">
        <f t="shared" si="3"/>
        <v>9.25</v>
      </c>
      <c r="W6" s="21">
        <f t="shared" si="3"/>
        <v>590.16</v>
      </c>
      <c r="X6" s="22">
        <f>IF(X7="",NA(),X7)</f>
        <v>109.41</v>
      </c>
      <c r="Y6" s="22">
        <f t="shared" ref="Y6:AG6" si="4">IF(Y7="",NA(),Y7)</f>
        <v>110.69</v>
      </c>
      <c r="Z6" s="22">
        <f t="shared" si="4"/>
        <v>103.38</v>
      </c>
      <c r="AA6" s="22">
        <f t="shared" si="4"/>
        <v>103.31</v>
      </c>
      <c r="AB6" s="22">
        <f t="shared" si="4"/>
        <v>108.94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249.76</v>
      </c>
      <c r="AU6" s="22">
        <f t="shared" ref="AU6:BC6" si="6">IF(AU7="",NA(),AU7)</f>
        <v>245.14</v>
      </c>
      <c r="AV6" s="22">
        <f t="shared" si="6"/>
        <v>276.68</v>
      </c>
      <c r="AW6" s="22">
        <f t="shared" si="6"/>
        <v>327.92</v>
      </c>
      <c r="AX6" s="22">
        <f t="shared" si="6"/>
        <v>452.65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325.55</v>
      </c>
      <c r="BF6" s="22">
        <f t="shared" ref="BF6:BN6" si="7">IF(BF7="",NA(),BF7)</f>
        <v>297.93</v>
      </c>
      <c r="BG6" s="22">
        <f t="shared" si="7"/>
        <v>270.37</v>
      </c>
      <c r="BH6" s="22">
        <f t="shared" si="7"/>
        <v>247.4</v>
      </c>
      <c r="BI6" s="22">
        <f t="shared" si="7"/>
        <v>222.59</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107.85</v>
      </c>
      <c r="BQ6" s="22">
        <f t="shared" ref="BQ6:BY6" si="8">IF(BQ7="",NA(),BQ7)</f>
        <v>109.16</v>
      </c>
      <c r="BR6" s="22">
        <f t="shared" si="8"/>
        <v>101.67</v>
      </c>
      <c r="BS6" s="22">
        <f t="shared" si="8"/>
        <v>101.67</v>
      </c>
      <c r="BT6" s="22">
        <f t="shared" si="8"/>
        <v>107.38</v>
      </c>
      <c r="BU6" s="22">
        <f t="shared" si="8"/>
        <v>87.11</v>
      </c>
      <c r="BV6" s="22">
        <f t="shared" si="8"/>
        <v>82.78</v>
      </c>
      <c r="BW6" s="22">
        <f t="shared" si="8"/>
        <v>84.82</v>
      </c>
      <c r="BX6" s="22">
        <f t="shared" si="8"/>
        <v>82.29</v>
      </c>
      <c r="BY6" s="22">
        <f t="shared" si="8"/>
        <v>84.16</v>
      </c>
      <c r="BZ6" s="21" t="str">
        <f>IF(BZ7="","",IF(BZ7="-","【-】","【"&amp;SUBSTITUTE(TEXT(BZ7,"#,##0.00"),"-","△")&amp;"】"))</f>
        <v>【97.82】</v>
      </c>
      <c r="CA6" s="22">
        <f>IF(CA7="",NA(),CA7)</f>
        <v>161.9</v>
      </c>
      <c r="CB6" s="22">
        <f t="shared" ref="CB6:CJ6" si="9">IF(CB7="",NA(),CB7)</f>
        <v>160.71</v>
      </c>
      <c r="CC6" s="22">
        <f t="shared" si="9"/>
        <v>172.71</v>
      </c>
      <c r="CD6" s="22">
        <f t="shared" si="9"/>
        <v>170.73</v>
      </c>
      <c r="CE6" s="22">
        <f t="shared" si="9"/>
        <v>163.78</v>
      </c>
      <c r="CF6" s="22">
        <f t="shared" si="9"/>
        <v>223.98</v>
      </c>
      <c r="CG6" s="22">
        <f t="shared" si="9"/>
        <v>225.09</v>
      </c>
      <c r="CH6" s="22">
        <f t="shared" si="9"/>
        <v>224.82</v>
      </c>
      <c r="CI6" s="22">
        <f t="shared" si="9"/>
        <v>230.85</v>
      </c>
      <c r="CJ6" s="22">
        <f t="shared" si="9"/>
        <v>230.21</v>
      </c>
      <c r="CK6" s="21" t="str">
        <f>IF(CK7="","",IF(CK7="-","【-】","【"&amp;SUBSTITUTE(TEXT(CK7,"#,##0.00"),"-","△")&amp;"】"))</f>
        <v>【177.56】</v>
      </c>
      <c r="CL6" s="22">
        <f>IF(CL7="",NA(),CL7)</f>
        <v>59.38</v>
      </c>
      <c r="CM6" s="22">
        <f t="shared" ref="CM6:CU6" si="10">IF(CM7="",NA(),CM7)</f>
        <v>62.21</v>
      </c>
      <c r="CN6" s="22">
        <f t="shared" si="10"/>
        <v>61.41</v>
      </c>
      <c r="CO6" s="22">
        <f t="shared" si="10"/>
        <v>62.31</v>
      </c>
      <c r="CP6" s="22">
        <f t="shared" si="10"/>
        <v>61.42</v>
      </c>
      <c r="CQ6" s="22">
        <f t="shared" si="10"/>
        <v>49.64</v>
      </c>
      <c r="CR6" s="22">
        <f t="shared" si="10"/>
        <v>49.38</v>
      </c>
      <c r="CS6" s="22">
        <f t="shared" si="10"/>
        <v>50.09</v>
      </c>
      <c r="CT6" s="22">
        <f t="shared" si="10"/>
        <v>50.1</v>
      </c>
      <c r="CU6" s="22">
        <f t="shared" si="10"/>
        <v>49.76</v>
      </c>
      <c r="CV6" s="21" t="str">
        <f>IF(CV7="","",IF(CV7="-","【-】","【"&amp;SUBSTITUTE(TEXT(CV7,"#,##0.00"),"-","△")&amp;"】"))</f>
        <v>【59.81】</v>
      </c>
      <c r="CW6" s="22">
        <f>IF(CW7="",NA(),CW7)</f>
        <v>91.17</v>
      </c>
      <c r="CX6" s="22">
        <f t="shared" ref="CX6:DF6" si="11">IF(CX7="",NA(),CX7)</f>
        <v>86.58</v>
      </c>
      <c r="CY6" s="22">
        <f t="shared" si="11"/>
        <v>87.03</v>
      </c>
      <c r="CZ6" s="22">
        <f t="shared" si="11"/>
        <v>84.69</v>
      </c>
      <c r="DA6" s="22">
        <f t="shared" si="11"/>
        <v>83.04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53.04</v>
      </c>
      <c r="DI6" s="22">
        <f t="shared" ref="DI6:DQ6" si="12">IF(DI7="",NA(),DI7)</f>
        <v>54.42</v>
      </c>
      <c r="DJ6" s="22">
        <f t="shared" si="12"/>
        <v>56.62</v>
      </c>
      <c r="DK6" s="22">
        <f t="shared" si="12"/>
        <v>58.86</v>
      </c>
      <c r="DL6" s="22">
        <f t="shared" si="12"/>
        <v>61.13</v>
      </c>
      <c r="DM6" s="22">
        <f t="shared" si="12"/>
        <v>47.31</v>
      </c>
      <c r="DN6" s="22">
        <f t="shared" si="12"/>
        <v>47.5</v>
      </c>
      <c r="DO6" s="22">
        <f t="shared" si="12"/>
        <v>48.41</v>
      </c>
      <c r="DP6" s="22">
        <f t="shared" si="12"/>
        <v>50.02</v>
      </c>
      <c r="DQ6" s="22">
        <f t="shared" si="12"/>
        <v>51.38</v>
      </c>
      <c r="DR6" s="21" t="str">
        <f>IF(DR7="","",IF(DR7="-","【-】","【"&amp;SUBSTITUTE(TEXT(DR7,"#,##0.00"),"-","△")&amp;"】"))</f>
        <v>【52.02】</v>
      </c>
      <c r="DS6" s="22">
        <f>IF(DS7="",NA(),DS7)</f>
        <v>11.97</v>
      </c>
      <c r="DT6" s="22">
        <f t="shared" ref="DT6:EB6" si="13">IF(DT7="",NA(),DT7)</f>
        <v>11.97</v>
      </c>
      <c r="DU6" s="22">
        <f t="shared" si="13"/>
        <v>11.97</v>
      </c>
      <c r="DV6" s="22">
        <f t="shared" si="13"/>
        <v>14.23</v>
      </c>
      <c r="DW6" s="22">
        <f t="shared" si="13"/>
        <v>14.28</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53660</v>
      </c>
      <c r="D7" s="24">
        <v>46</v>
      </c>
      <c r="E7" s="24">
        <v>1</v>
      </c>
      <c r="F7" s="24">
        <v>0</v>
      </c>
      <c r="G7" s="24">
        <v>1</v>
      </c>
      <c r="H7" s="24" t="s">
        <v>93</v>
      </c>
      <c r="I7" s="24" t="s">
        <v>94</v>
      </c>
      <c r="J7" s="24" t="s">
        <v>95</v>
      </c>
      <c r="K7" s="24" t="s">
        <v>96</v>
      </c>
      <c r="L7" s="24" t="s">
        <v>97</v>
      </c>
      <c r="M7" s="24" t="s">
        <v>98</v>
      </c>
      <c r="N7" s="25" t="s">
        <v>99</v>
      </c>
      <c r="O7" s="25">
        <v>78.83</v>
      </c>
      <c r="P7" s="25">
        <v>99.85</v>
      </c>
      <c r="Q7" s="25">
        <v>3620</v>
      </c>
      <c r="R7" s="25">
        <v>4310</v>
      </c>
      <c r="S7" s="25">
        <v>47.95</v>
      </c>
      <c r="T7" s="25">
        <v>89.89</v>
      </c>
      <c r="U7" s="25">
        <v>5459</v>
      </c>
      <c r="V7" s="25">
        <v>9.25</v>
      </c>
      <c r="W7" s="25">
        <v>590.16</v>
      </c>
      <c r="X7" s="25">
        <v>109.41</v>
      </c>
      <c r="Y7" s="25">
        <v>110.69</v>
      </c>
      <c r="Z7" s="25">
        <v>103.38</v>
      </c>
      <c r="AA7" s="25">
        <v>103.31</v>
      </c>
      <c r="AB7" s="25">
        <v>108.94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249.76</v>
      </c>
      <c r="AU7" s="25">
        <v>245.14</v>
      </c>
      <c r="AV7" s="25">
        <v>276.68</v>
      </c>
      <c r="AW7" s="25">
        <v>327.92</v>
      </c>
      <c r="AX7" s="25">
        <v>452.65</v>
      </c>
      <c r="AY7" s="25">
        <v>301.04000000000002</v>
      </c>
      <c r="AZ7" s="25">
        <v>305.08</v>
      </c>
      <c r="BA7" s="25">
        <v>305.33999999999997</v>
      </c>
      <c r="BB7" s="25">
        <v>310.01</v>
      </c>
      <c r="BC7" s="25">
        <v>311.12</v>
      </c>
      <c r="BD7" s="25">
        <v>243.36</v>
      </c>
      <c r="BE7" s="25">
        <v>325.55</v>
      </c>
      <c r="BF7" s="25">
        <v>297.93</v>
      </c>
      <c r="BG7" s="25">
        <v>270.37</v>
      </c>
      <c r="BH7" s="25">
        <v>247.4</v>
      </c>
      <c r="BI7" s="25">
        <v>222.59</v>
      </c>
      <c r="BJ7" s="25">
        <v>551.62</v>
      </c>
      <c r="BK7" s="25">
        <v>585.59</v>
      </c>
      <c r="BL7" s="25">
        <v>561.34</v>
      </c>
      <c r="BM7" s="25">
        <v>538.33000000000004</v>
      </c>
      <c r="BN7" s="25">
        <v>515.14</v>
      </c>
      <c r="BO7" s="25">
        <v>265.93</v>
      </c>
      <c r="BP7" s="25">
        <v>107.85</v>
      </c>
      <c r="BQ7" s="25">
        <v>109.16</v>
      </c>
      <c r="BR7" s="25">
        <v>101.67</v>
      </c>
      <c r="BS7" s="25">
        <v>101.67</v>
      </c>
      <c r="BT7" s="25">
        <v>107.38</v>
      </c>
      <c r="BU7" s="25">
        <v>87.11</v>
      </c>
      <c r="BV7" s="25">
        <v>82.78</v>
      </c>
      <c r="BW7" s="25">
        <v>84.82</v>
      </c>
      <c r="BX7" s="25">
        <v>82.29</v>
      </c>
      <c r="BY7" s="25">
        <v>84.16</v>
      </c>
      <c r="BZ7" s="25">
        <v>97.82</v>
      </c>
      <c r="CA7" s="25">
        <v>161.9</v>
      </c>
      <c r="CB7" s="25">
        <v>160.71</v>
      </c>
      <c r="CC7" s="25">
        <v>172.71</v>
      </c>
      <c r="CD7" s="25">
        <v>170.73</v>
      </c>
      <c r="CE7" s="25">
        <v>163.78</v>
      </c>
      <c r="CF7" s="25">
        <v>223.98</v>
      </c>
      <c r="CG7" s="25">
        <v>225.09</v>
      </c>
      <c r="CH7" s="25">
        <v>224.82</v>
      </c>
      <c r="CI7" s="25">
        <v>230.85</v>
      </c>
      <c r="CJ7" s="25">
        <v>230.21</v>
      </c>
      <c r="CK7" s="25">
        <v>177.56</v>
      </c>
      <c r="CL7" s="25">
        <v>59.38</v>
      </c>
      <c r="CM7" s="25">
        <v>62.21</v>
      </c>
      <c r="CN7" s="25">
        <v>61.41</v>
      </c>
      <c r="CO7" s="25">
        <v>62.31</v>
      </c>
      <c r="CP7" s="25">
        <v>61.42</v>
      </c>
      <c r="CQ7" s="25">
        <v>49.64</v>
      </c>
      <c r="CR7" s="25">
        <v>49.38</v>
      </c>
      <c r="CS7" s="25">
        <v>50.09</v>
      </c>
      <c r="CT7" s="25">
        <v>50.1</v>
      </c>
      <c r="CU7" s="25">
        <v>49.76</v>
      </c>
      <c r="CV7" s="25">
        <v>59.81</v>
      </c>
      <c r="CW7" s="25">
        <v>91.17</v>
      </c>
      <c r="CX7" s="25">
        <v>86.58</v>
      </c>
      <c r="CY7" s="25">
        <v>87.03</v>
      </c>
      <c r="CZ7" s="25">
        <v>84.69</v>
      </c>
      <c r="DA7" s="25">
        <v>83.04</v>
      </c>
      <c r="DB7" s="25">
        <v>78.09</v>
      </c>
      <c r="DC7" s="25">
        <v>78.010000000000005</v>
      </c>
      <c r="DD7" s="25">
        <v>77.599999999999994</v>
      </c>
      <c r="DE7" s="25">
        <v>77.3</v>
      </c>
      <c r="DF7" s="25">
        <v>76.64</v>
      </c>
      <c r="DG7" s="25">
        <v>89.42</v>
      </c>
      <c r="DH7" s="25">
        <v>53.04</v>
      </c>
      <c r="DI7" s="25">
        <v>54.42</v>
      </c>
      <c r="DJ7" s="25">
        <v>56.62</v>
      </c>
      <c r="DK7" s="25">
        <v>58.86</v>
      </c>
      <c r="DL7" s="25">
        <v>61.13</v>
      </c>
      <c r="DM7" s="25">
        <v>47.31</v>
      </c>
      <c r="DN7" s="25">
        <v>47.5</v>
      </c>
      <c r="DO7" s="25">
        <v>48.41</v>
      </c>
      <c r="DP7" s="25">
        <v>50.02</v>
      </c>
      <c r="DQ7" s="25">
        <v>51.38</v>
      </c>
      <c r="DR7" s="25">
        <v>52.02</v>
      </c>
      <c r="DS7" s="25">
        <v>11.97</v>
      </c>
      <c r="DT7" s="25">
        <v>11.97</v>
      </c>
      <c r="DU7" s="25">
        <v>11.97</v>
      </c>
      <c r="DV7" s="25">
        <v>14.23</v>
      </c>
      <c r="DW7" s="25">
        <v>14.28</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joho060</cp:lastModifiedBy>
  <cp:lastPrinted>2025-01-28T02:36:47Z</cp:lastPrinted>
  <dcterms:created xsi:type="dcterms:W3CDTF">2025-01-24T06:44:54Z</dcterms:created>
  <dcterms:modified xsi:type="dcterms:W3CDTF">2025-01-29T00:39:00Z</dcterms:modified>
  <cp:category/>
</cp:coreProperties>
</file>